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engumpulan Data Prioritas Tahun 2023\DINKES\"/>
    </mc:Choice>
  </mc:AlternateContent>
  <bookViews>
    <workbookView xWindow="0" yWindow="0" windowWidth="14025" windowHeight="11895"/>
  </bookViews>
  <sheets>
    <sheet name="466-467" sheetId="33" r:id="rId1"/>
  </sheets>
  <externalReferences>
    <externalReference r:id="rId2"/>
    <externalReference r:id="rId3"/>
  </externalReferences>
  <definedNames>
    <definedName name="Identitas1B">[1]Pendahuluan!$F$4</definedName>
    <definedName name="_xlnm.Print_Area" localSheetId="0">'466-467'!$A$1:$N$35</definedName>
    <definedName name="Z_730E2C64_B2C1_434F_B758_04E2943FA20D_.wvu.PrintArea" localSheetId="0">'466-467'!$A$1:$U$37</definedName>
    <definedName name="Z_93528372_5BA8_11D6_9411_0000212D0BAF_.wvu.PrintArea" localSheetId="0">'466-467'!$A$1:$U$37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33" l="1"/>
  <c r="K33" i="33"/>
  <c r="L33" i="33" s="1"/>
  <c r="J33" i="33"/>
  <c r="N33" i="33" s="1"/>
  <c r="H33" i="33"/>
  <c r="G33" i="33"/>
  <c r="I33" i="33" s="1"/>
  <c r="F33" i="33"/>
  <c r="E33" i="33"/>
  <c r="D33" i="33"/>
  <c r="C33" i="33"/>
  <c r="N32" i="33"/>
  <c r="L32" i="33"/>
  <c r="I32" i="33"/>
  <c r="F32" i="33"/>
  <c r="C32" i="33"/>
  <c r="N31" i="33"/>
  <c r="L31" i="33"/>
  <c r="I31" i="33"/>
  <c r="F31" i="33"/>
  <c r="C31" i="33"/>
  <c r="N30" i="33"/>
  <c r="L30" i="33"/>
  <c r="I30" i="33"/>
  <c r="F30" i="33"/>
  <c r="C30" i="33"/>
  <c r="N29" i="33"/>
  <c r="L29" i="33"/>
  <c r="I29" i="33"/>
  <c r="F29" i="33"/>
  <c r="C29" i="33"/>
  <c r="P28" i="33"/>
  <c r="N28" i="33"/>
  <c r="L28" i="33"/>
  <c r="I28" i="33"/>
  <c r="F28" i="33"/>
  <c r="C28" i="33"/>
  <c r="B28" i="33"/>
  <c r="N27" i="33"/>
  <c r="L27" i="33"/>
  <c r="I27" i="33"/>
  <c r="F27" i="33"/>
  <c r="C27" i="33"/>
  <c r="N26" i="33"/>
  <c r="L26" i="33"/>
  <c r="I26" i="33"/>
  <c r="F26" i="33"/>
  <c r="C26" i="33"/>
  <c r="N25" i="33"/>
  <c r="L25" i="33"/>
  <c r="I25" i="33"/>
  <c r="F25" i="33"/>
  <c r="C25" i="33"/>
  <c r="N24" i="33"/>
  <c r="L24" i="33"/>
  <c r="I24" i="33"/>
  <c r="F24" i="33"/>
  <c r="C24" i="33"/>
  <c r="N23" i="33"/>
  <c r="L23" i="33"/>
  <c r="I23" i="33"/>
  <c r="F23" i="33"/>
  <c r="C23" i="33"/>
  <c r="B23" i="33"/>
  <c r="P22" i="33"/>
  <c r="N22" i="33"/>
  <c r="L22" i="33"/>
  <c r="I22" i="33"/>
  <c r="F22" i="33"/>
  <c r="C22" i="33"/>
  <c r="B22" i="33"/>
  <c r="N21" i="33"/>
  <c r="L21" i="33"/>
  <c r="I21" i="33"/>
  <c r="F21" i="33"/>
  <c r="C21" i="33"/>
  <c r="P20" i="33"/>
  <c r="N20" i="33"/>
  <c r="L20" i="33"/>
  <c r="I20" i="33"/>
  <c r="F20" i="33"/>
  <c r="C20" i="33"/>
  <c r="B20" i="33"/>
  <c r="N19" i="33"/>
  <c r="L19" i="33"/>
  <c r="I19" i="33"/>
  <c r="F19" i="33"/>
  <c r="C19" i="33"/>
  <c r="P18" i="33"/>
  <c r="N18" i="33"/>
  <c r="L18" i="33"/>
  <c r="I18" i="33"/>
  <c r="F18" i="33"/>
  <c r="C18" i="33"/>
  <c r="B18" i="33"/>
  <c r="N17" i="33"/>
  <c r="L17" i="33"/>
  <c r="I17" i="33"/>
  <c r="F17" i="33"/>
  <c r="C17" i="33"/>
  <c r="N16" i="33"/>
  <c r="L16" i="33"/>
  <c r="I16" i="33"/>
  <c r="F16" i="33"/>
  <c r="C16" i="33"/>
  <c r="N15" i="33"/>
  <c r="L15" i="33"/>
  <c r="I15" i="33"/>
  <c r="F15" i="33"/>
  <c r="C15" i="33"/>
  <c r="P14" i="33"/>
  <c r="N14" i="33"/>
  <c r="L14" i="33"/>
  <c r="I14" i="33"/>
  <c r="F14" i="33"/>
  <c r="C14" i="33"/>
  <c r="B14" i="33"/>
  <c r="N13" i="33"/>
  <c r="L13" i="33"/>
  <c r="I13" i="33"/>
  <c r="F13" i="33"/>
  <c r="C13" i="33"/>
  <c r="N12" i="33"/>
  <c r="L12" i="33"/>
  <c r="I12" i="33"/>
  <c r="F12" i="33"/>
  <c r="C12" i="33"/>
  <c r="N11" i="33"/>
  <c r="L11" i="33"/>
  <c r="I11" i="33"/>
  <c r="F11" i="33"/>
  <c r="C11" i="33"/>
  <c r="P10" i="33"/>
  <c r="P31" i="33" s="1"/>
  <c r="N10" i="33"/>
  <c r="L10" i="33"/>
  <c r="I10" i="33"/>
  <c r="F10" i="33"/>
  <c r="C10" i="33"/>
  <c r="B10" i="33"/>
</calcChain>
</file>

<file path=xl/sharedStrings.xml><?xml version="1.0" encoding="utf-8"?>
<sst xmlns="http://schemas.openxmlformats.org/spreadsheetml/2006/main" count="25" uniqueCount="20">
  <si>
    <t>NO</t>
  </si>
  <si>
    <t>KECAMATAN</t>
  </si>
  <si>
    <t>PUSKESMAS</t>
  </si>
  <si>
    <t>JUMLAH</t>
  </si>
  <si>
    <t>%</t>
  </si>
  <si>
    <t>JUMLAH (KAB/KOTA)</t>
  </si>
  <si>
    <t>Sumber: Bidang Bina Kesehatan Masyarakat (Binkesmas) Kota Pontianak</t>
  </si>
  <si>
    <t xml:space="preserve">JUMLAH </t>
  </si>
  <si>
    <t>TABEL  48</t>
  </si>
  <si>
    <t>STATUS GIZI BALITA BERDASARKAN INDEKS BB/U, TB/U, DAN BB/TB MENURUT KECAMATAN DAN PUSKESMAS</t>
  </si>
  <si>
    <t>JUMLAH BALITA
 YANG DITIMBANG</t>
  </si>
  <si>
    <t>BALITA BERAT BADAN KURANG (BB/U) atau UNDERWEIGHT</t>
  </si>
  <si>
    <t>JUMLAH BALITA YANG DIUKUR TINGGI BADAN</t>
  </si>
  <si>
    <t>BALITA PENDEK (TB/U) atau STUNTING</t>
  </si>
  <si>
    <t>JUMLAH BALITA YANG DIUKUR</t>
  </si>
  <si>
    <t>BALITA GIZI KURANG
(BB/TB : &lt; -2 s.d -3 SD)</t>
  </si>
  <si>
    <t>BALITA GIZI BURUK 
(BB/TB: &lt; -3 SD)</t>
  </si>
  <si>
    <t>2,98</t>
  </si>
  <si>
    <t>KOTA PONTIANAK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</si>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</sst>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4" fillId="0" borderId="0"/>
    <xf numFmtId="0" fontId="10" fillId="0" borderId="0" applyFill="0" applyProtection="0"/>
  </cellStyleXfs>
  <cellXfs count="42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3" fontId="2" fillId="2" borderId="4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2" borderId="5" xfId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2" fontId="6" fillId="3" borderId="4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vertical="center"/>
    </xf>
    <xf numFmtId="0" fontId="2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23" xfId="5"/>
    <cellStyle name="Normal 3" xfId="3"/>
    <cellStyle name="Normal 4" xfId="2"/>
    <cellStyle name="Normal 5" xfId="6"/>
    <cellStyle name="Normal 7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RAT%20YANG%20SEKAR%20BUAT\laporan%20ibu%20editan%20ssk\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4.%20File%202024\Profil%202023\Cetak%20Profil%20Kesehatan%202023\Template%20Profil%20Kesehatan%20Kota%20Pontianak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Resume"/>
    </sheetNames>
    <sheetDataSet>
      <sheetData sheetId="0">
        <row r="5">
          <cell r="F5" t="str">
            <v>PONTIANAK</v>
          </cell>
        </row>
      </sheetData>
      <sheetData sheetId="1">
        <row r="10">
          <cell r="E10">
            <v>55983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B9" t="str">
            <v>Pontianak Kota</v>
          </cell>
          <cell r="C9" t="str">
            <v>Kampung Bali</v>
          </cell>
        </row>
        <row r="10">
          <cell r="C10" t="str">
            <v>Alianyang</v>
          </cell>
        </row>
        <row r="11">
          <cell r="C11" t="str">
            <v>Pal III</v>
          </cell>
        </row>
        <row r="12">
          <cell r="C12" t="str">
            <v>Karya Mulia</v>
          </cell>
        </row>
        <row r="13">
          <cell r="B13" t="str">
            <v>Pontianak Barat</v>
          </cell>
          <cell r="C13" t="str">
            <v>Perum I</v>
          </cell>
        </row>
        <row r="14">
          <cell r="C14" t="str">
            <v>Perum II</v>
          </cell>
        </row>
        <row r="15">
          <cell r="C15" t="str">
            <v>KomYos</v>
          </cell>
        </row>
        <row r="16">
          <cell r="C16" t="str">
            <v>Pal V</v>
          </cell>
        </row>
        <row r="17">
          <cell r="B17" t="str">
            <v>Pontianak Selatan</v>
          </cell>
          <cell r="C17" t="str">
            <v>Gg. Sehat</v>
          </cell>
        </row>
        <row r="18">
          <cell r="C18" t="str">
            <v>Purnama</v>
          </cell>
        </row>
        <row r="19">
          <cell r="B19" t="str">
            <v>Pontianak Tenggara</v>
          </cell>
          <cell r="C19" t="str">
            <v>Kp. Bangka</v>
          </cell>
        </row>
        <row r="20">
          <cell r="C20" t="str">
            <v>Paris II</v>
          </cell>
        </row>
        <row r="21">
          <cell r="B21" t="str">
            <v>Pontianak Timur</v>
          </cell>
          <cell r="C21" t="str">
            <v>Saigon</v>
          </cell>
        </row>
        <row r="22">
          <cell r="B22" t="str">
            <v xml:space="preserve"> </v>
          </cell>
          <cell r="C22" t="str">
            <v>Kp. Dalam</v>
          </cell>
        </row>
        <row r="23">
          <cell r="C23" t="str">
            <v>Tambelan Sampit</v>
          </cell>
        </row>
        <row r="24">
          <cell r="C24" t="str">
            <v>Banjar Serasan</v>
          </cell>
        </row>
        <row r="25">
          <cell r="C25" t="str">
            <v>Tanjung Hulu</v>
          </cell>
        </row>
        <row r="26">
          <cell r="C26" t="str">
            <v>Parit Mayor</v>
          </cell>
        </row>
        <row r="27">
          <cell r="B27" t="str">
            <v>Pontianak Utara</v>
          </cell>
          <cell r="C27" t="str">
            <v>Siantan Hilir</v>
          </cell>
        </row>
        <row r="28">
          <cell r="C28" t="str">
            <v>Siantan Tengah</v>
          </cell>
        </row>
        <row r="29">
          <cell r="C29" t="str">
            <v>Siantan Hulu</v>
          </cell>
        </row>
        <row r="30">
          <cell r="C30" t="str">
            <v>Telaga Biru</v>
          </cell>
        </row>
        <row r="31">
          <cell r="C31" t="str">
            <v>Khatulistiwa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5">
          <cell r="D35">
            <v>5453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999"/>
  <sheetViews>
    <sheetView tabSelected="1" view="pageBreakPreview" topLeftCell="A4" zoomScale="85" zoomScaleNormal="100" zoomScaleSheetLayoutView="85" workbookViewId="0">
      <pane xSplit="4" ySplit="6" topLeftCell="E10" activePane="bottomRight" state="frozen"/>
      <selection activeCell="A4" sqref="A4"/>
      <selection pane="topRight" activeCell="E4" sqref="E4"/>
      <selection pane="bottomLeft" activeCell="A10" sqref="A10"/>
      <selection pane="bottomRight" activeCell="A4" sqref="A4:N5"/>
    </sheetView>
  </sheetViews>
  <sheetFormatPr defaultColWidth="12.5703125" defaultRowHeight="15" customHeight="1" x14ac:dyDescent="0.2"/>
  <cols>
    <col min="1" max="1" width="5.7109375" style="15" customWidth="1"/>
    <col min="2" max="2" width="22.7109375" style="15" customWidth="1"/>
    <col min="3" max="3" width="21.7109375" style="15" customWidth="1"/>
    <col min="4" max="4" width="18.7109375" style="15" customWidth="1"/>
    <col min="5" max="5" width="15.7109375" style="15" customWidth="1"/>
    <col min="6" max="6" width="16.5703125" style="15" customWidth="1"/>
    <col min="7" max="7" width="20.42578125" style="15" customWidth="1"/>
    <col min="8" max="9" width="15.7109375" style="15" customWidth="1"/>
    <col min="10" max="10" width="17.28515625" style="15" customWidth="1"/>
    <col min="11" max="12" width="15.7109375" style="15" customWidth="1"/>
    <col min="13" max="13" width="16.42578125" style="15" customWidth="1"/>
    <col min="14" max="14" width="15" style="15" customWidth="1"/>
    <col min="15" max="15" width="15.7109375" style="15" customWidth="1"/>
    <col min="16" max="16" width="13.85546875" style="15" customWidth="1"/>
    <col min="17" max="17" width="13" style="15" customWidth="1"/>
    <col min="18" max="18" width="13.42578125" style="15" customWidth="1"/>
    <col min="19" max="20" width="11.7109375" style="15" customWidth="1"/>
    <col min="21" max="23" width="8.28515625" style="15" customWidth="1"/>
    <col min="24" max="24" width="14" style="15" customWidth="1"/>
    <col min="25" max="25" width="12.7109375" style="15" customWidth="1"/>
    <col min="26" max="26" width="14.140625" style="15" customWidth="1"/>
    <col min="27" max="27" width="16" style="15" customWidth="1"/>
    <col min="28" max="28" width="16.42578125" style="15" customWidth="1"/>
    <col min="29" max="32" width="8.28515625" style="15" customWidth="1"/>
    <col min="33" max="16384" width="12.5703125" style="15"/>
  </cols>
  <sheetData>
    <row r="1" spans="1:32" ht="15.75" customHeight="1" x14ac:dyDescent="0.2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6.5" customHeight="1" x14ac:dyDescent="0.2">
      <c r="A3" s="37" t="s">
        <v>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"/>
      <c r="N3" s="3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ht="16.5" customHeight="1" x14ac:dyDescent="0.2">
      <c r="A4" s="37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  <c r="AA4" s="3"/>
      <c r="AB4" s="3"/>
      <c r="AC4" s="3"/>
      <c r="AD4" s="3"/>
      <c r="AE4" s="3"/>
      <c r="AF4" s="3"/>
    </row>
    <row r="5" spans="1:32" ht="16.5" customHeight="1" x14ac:dyDescent="0.2">
      <c r="A5" s="37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"/>
      <c r="P5" s="3"/>
      <c r="Q5" s="3"/>
      <c r="R5" s="14"/>
      <c r="S5" s="14"/>
      <c r="T5" s="14"/>
      <c r="U5" s="14"/>
      <c r="V5" s="14"/>
      <c r="W5" s="14"/>
      <c r="X5" s="3"/>
      <c r="Y5" s="3"/>
      <c r="Z5" s="4"/>
      <c r="AA5" s="14"/>
      <c r="AB5" s="14"/>
      <c r="AC5" s="14"/>
      <c r="AD5" s="14"/>
      <c r="AE5" s="14"/>
      <c r="AF5" s="14"/>
    </row>
    <row r="6" spans="1:32" ht="15" customHeight="1" thickBo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63" customHeight="1" x14ac:dyDescent="0.2">
      <c r="A7" s="39" t="s">
        <v>0</v>
      </c>
      <c r="B7" s="39" t="s">
        <v>1</v>
      </c>
      <c r="C7" s="39" t="s">
        <v>2</v>
      </c>
      <c r="D7" s="41" t="s">
        <v>10</v>
      </c>
      <c r="E7" s="34" t="s">
        <v>11</v>
      </c>
      <c r="F7" s="35"/>
      <c r="G7" s="41" t="s">
        <v>12</v>
      </c>
      <c r="H7" s="34" t="s">
        <v>13</v>
      </c>
      <c r="I7" s="35"/>
      <c r="J7" s="41" t="s">
        <v>14</v>
      </c>
      <c r="K7" s="34" t="s">
        <v>15</v>
      </c>
      <c r="L7" s="35"/>
      <c r="M7" s="36" t="s">
        <v>16</v>
      </c>
      <c r="N7" s="35"/>
      <c r="O7" s="22"/>
      <c r="P7" s="23"/>
      <c r="Q7" s="2"/>
      <c r="R7" s="2"/>
      <c r="S7" s="2"/>
      <c r="T7" s="22"/>
      <c r="U7" s="22"/>
      <c r="V7" s="22"/>
      <c r="W7" s="22"/>
      <c r="X7" s="22"/>
      <c r="Y7" s="23"/>
      <c r="Z7" s="2"/>
      <c r="AA7" s="2"/>
      <c r="AB7" s="2"/>
      <c r="AC7" s="2"/>
      <c r="AD7" s="2"/>
      <c r="AE7" s="2"/>
      <c r="AF7" s="2"/>
    </row>
    <row r="8" spans="1:32" ht="24.75" customHeight="1" x14ac:dyDescent="0.2">
      <c r="A8" s="40"/>
      <c r="B8" s="40"/>
      <c r="C8" s="40"/>
      <c r="D8" s="40"/>
      <c r="E8" s="16" t="s">
        <v>3</v>
      </c>
      <c r="F8" s="24" t="s">
        <v>4</v>
      </c>
      <c r="G8" s="40"/>
      <c r="H8" s="16" t="s">
        <v>7</v>
      </c>
      <c r="I8" s="24" t="s">
        <v>4</v>
      </c>
      <c r="J8" s="40"/>
      <c r="K8" s="16" t="s">
        <v>7</v>
      </c>
      <c r="L8" s="24" t="s">
        <v>4</v>
      </c>
      <c r="M8" s="25" t="s">
        <v>7</v>
      </c>
      <c r="N8" s="18" t="s">
        <v>4</v>
      </c>
      <c r="O8" s="26"/>
      <c r="P8" s="2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6.5" customHeight="1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27">
        <v>12</v>
      </c>
      <c r="M9" s="19">
        <v>13</v>
      </c>
      <c r="N9" s="19">
        <v>14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2.5" customHeight="1" x14ac:dyDescent="0.2">
      <c r="A10" s="5">
        <v>1</v>
      </c>
      <c r="B10" s="7" t="str">
        <f>'[2]9'!B9</f>
        <v>Pontianak Kota</v>
      </c>
      <c r="C10" s="7" t="str">
        <f>'[2]9'!C9</f>
        <v>Kampung Bali</v>
      </c>
      <c r="D10" s="20">
        <v>758</v>
      </c>
      <c r="E10" s="20">
        <v>46</v>
      </c>
      <c r="F10" s="28">
        <f t="shared" ref="F10:F33" si="0">IFERROR(E10/D10*100,0)</f>
        <v>6.0686015831134563</v>
      </c>
      <c r="G10" s="20">
        <v>757</v>
      </c>
      <c r="H10" s="20">
        <v>60</v>
      </c>
      <c r="I10" s="9">
        <f t="shared" ref="I10:I33" si="1">IFERROR(H10/G10*100,0)</f>
        <v>7.9260237780713343</v>
      </c>
      <c r="J10" s="20">
        <v>757</v>
      </c>
      <c r="K10" s="20">
        <v>22</v>
      </c>
      <c r="L10" s="28">
        <f t="shared" ref="L10:L33" si="2">IFERROR(K10/J10*100,0)</f>
        <v>2.9062087186261558</v>
      </c>
      <c r="M10" s="20">
        <v>0</v>
      </c>
      <c r="N10" s="28">
        <f t="shared" ref="N10:N33" si="3">IFERROR(M10/J10*100,0)</f>
        <v>0</v>
      </c>
      <c r="O10" s="2"/>
      <c r="P10" s="21">
        <f>SUM(D10:D13)</f>
        <v>4858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22.5" customHeight="1" x14ac:dyDescent="0.2">
      <c r="A11" s="5">
        <v>2</v>
      </c>
      <c r="B11" s="7"/>
      <c r="C11" s="7" t="str">
        <f>'[2]9'!C10</f>
        <v>Alianyang</v>
      </c>
      <c r="D11" s="29">
        <v>1589</v>
      </c>
      <c r="E11" s="29">
        <v>21</v>
      </c>
      <c r="F11" s="28">
        <f t="shared" si="0"/>
        <v>1.3215859030837005</v>
      </c>
      <c r="G11" s="29">
        <v>1589</v>
      </c>
      <c r="H11" s="29">
        <v>18</v>
      </c>
      <c r="I11" s="9">
        <f t="shared" si="1"/>
        <v>1.1327879169288861</v>
      </c>
      <c r="J11" s="29">
        <v>1588</v>
      </c>
      <c r="K11" s="29">
        <v>12</v>
      </c>
      <c r="L11" s="28">
        <f t="shared" si="2"/>
        <v>0.75566750629722923</v>
      </c>
      <c r="M11" s="29">
        <v>0</v>
      </c>
      <c r="N11" s="28">
        <f t="shared" si="3"/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22.5" customHeight="1" x14ac:dyDescent="0.2">
      <c r="A12" s="5">
        <v>3</v>
      </c>
      <c r="B12" s="7"/>
      <c r="C12" s="7" t="str">
        <f>'[2]9'!C11</f>
        <v>Pal III</v>
      </c>
      <c r="D12" s="29">
        <v>1903</v>
      </c>
      <c r="E12" s="29">
        <v>45</v>
      </c>
      <c r="F12" s="28">
        <f t="shared" si="0"/>
        <v>2.364687335785602</v>
      </c>
      <c r="G12" s="29">
        <v>1904</v>
      </c>
      <c r="H12" s="29">
        <v>40</v>
      </c>
      <c r="I12" s="28">
        <f t="shared" si="1"/>
        <v>2.1008403361344539</v>
      </c>
      <c r="J12" s="29">
        <v>1904</v>
      </c>
      <c r="K12" s="29">
        <v>15</v>
      </c>
      <c r="L12" s="28">
        <f t="shared" si="2"/>
        <v>0.78781512605042014</v>
      </c>
      <c r="M12" s="29">
        <v>4</v>
      </c>
      <c r="N12" s="28">
        <f t="shared" si="3"/>
        <v>0.21008403361344538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22.5" customHeight="1" x14ac:dyDescent="0.2">
      <c r="A13" s="5">
        <v>4</v>
      </c>
      <c r="B13" s="7"/>
      <c r="C13" s="7" t="str">
        <f>'[2]9'!C12</f>
        <v>Karya Mulia</v>
      </c>
      <c r="D13" s="8">
        <v>608</v>
      </c>
      <c r="E13" s="8">
        <v>106</v>
      </c>
      <c r="F13" s="28">
        <f t="shared" si="0"/>
        <v>17.434210526315788</v>
      </c>
      <c r="G13" s="8">
        <v>522</v>
      </c>
      <c r="H13" s="8">
        <v>99</v>
      </c>
      <c r="I13" s="28">
        <f t="shared" si="1"/>
        <v>18.96551724137931</v>
      </c>
      <c r="J13" s="8">
        <v>521</v>
      </c>
      <c r="K13" s="30">
        <v>29</v>
      </c>
      <c r="L13" s="28">
        <f t="shared" si="2"/>
        <v>5.5662188099808061</v>
      </c>
      <c r="M13" s="30">
        <v>9</v>
      </c>
      <c r="N13" s="28">
        <f t="shared" si="3"/>
        <v>1.727447216890595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2.5" customHeight="1" x14ac:dyDescent="0.2">
      <c r="A14" s="5">
        <v>5</v>
      </c>
      <c r="B14" s="7" t="str">
        <f>'[2]9'!B13</f>
        <v>Pontianak Barat</v>
      </c>
      <c r="C14" s="7" t="str">
        <f>'[2]9'!C13</f>
        <v>Perum I</v>
      </c>
      <c r="D14" s="8">
        <v>1364</v>
      </c>
      <c r="E14" s="8">
        <v>65</v>
      </c>
      <c r="F14" s="28">
        <f t="shared" si="0"/>
        <v>4.7653958944281527</v>
      </c>
      <c r="G14" s="8">
        <v>1305</v>
      </c>
      <c r="H14" s="8">
        <v>131</v>
      </c>
      <c r="I14" s="28">
        <f t="shared" si="1"/>
        <v>10.038314176245212</v>
      </c>
      <c r="J14" s="8">
        <v>1281</v>
      </c>
      <c r="K14" s="30">
        <v>44</v>
      </c>
      <c r="L14" s="28">
        <f t="shared" si="2"/>
        <v>3.4348165495706482</v>
      </c>
      <c r="M14" s="30">
        <v>2</v>
      </c>
      <c r="N14" s="28">
        <f t="shared" si="3"/>
        <v>0.156128024980484</v>
      </c>
      <c r="O14" s="2"/>
      <c r="P14" s="21">
        <f>SUM(D14:D17)</f>
        <v>4711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2.5" customHeight="1" x14ac:dyDescent="0.2">
      <c r="A15" s="5">
        <v>6</v>
      </c>
      <c r="B15" s="7"/>
      <c r="C15" s="7" t="str">
        <f>'[2]9'!C14</f>
        <v>Perum II</v>
      </c>
      <c r="D15" s="8">
        <v>1158</v>
      </c>
      <c r="E15" s="8">
        <v>124</v>
      </c>
      <c r="F15" s="28">
        <f t="shared" si="0"/>
        <v>10.708117443868739</v>
      </c>
      <c r="G15" s="8">
        <v>1156</v>
      </c>
      <c r="H15" s="8">
        <v>75</v>
      </c>
      <c r="I15" s="28">
        <f t="shared" si="1"/>
        <v>6.4878892733564006</v>
      </c>
      <c r="J15" s="8">
        <v>1158</v>
      </c>
      <c r="K15" s="30">
        <v>67</v>
      </c>
      <c r="L15" s="28">
        <f t="shared" si="2"/>
        <v>5.785837651122625</v>
      </c>
      <c r="M15" s="30">
        <v>3</v>
      </c>
      <c r="N15" s="28">
        <f t="shared" si="3"/>
        <v>0.2590673575129534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22.5" customHeight="1" x14ac:dyDescent="0.2">
      <c r="A16" s="5">
        <v>7</v>
      </c>
      <c r="B16" s="7"/>
      <c r="C16" s="7" t="str">
        <f>'[2]9'!C15</f>
        <v>KomYos</v>
      </c>
      <c r="D16" s="8">
        <v>1492</v>
      </c>
      <c r="E16" s="8">
        <v>88</v>
      </c>
      <c r="F16" s="28">
        <f t="shared" si="0"/>
        <v>5.8981233243967823</v>
      </c>
      <c r="G16" s="8">
        <v>1490</v>
      </c>
      <c r="H16" s="8">
        <v>68</v>
      </c>
      <c r="I16" s="28">
        <f t="shared" si="1"/>
        <v>4.5637583892617446</v>
      </c>
      <c r="J16" s="8">
        <v>1491</v>
      </c>
      <c r="K16" s="30">
        <v>22</v>
      </c>
      <c r="L16" s="28">
        <f t="shared" si="2"/>
        <v>1.4755197853789404</v>
      </c>
      <c r="M16" s="30">
        <v>2</v>
      </c>
      <c r="N16" s="28">
        <f t="shared" si="3"/>
        <v>0.1341381623071764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22.5" customHeight="1" x14ac:dyDescent="0.2">
      <c r="A17" s="5">
        <v>8</v>
      </c>
      <c r="B17" s="7"/>
      <c r="C17" s="7" t="str">
        <f>'[2]9'!C16</f>
        <v>Pal V</v>
      </c>
      <c r="D17" s="8">
        <v>697</v>
      </c>
      <c r="E17" s="8">
        <v>108</v>
      </c>
      <c r="F17" s="28">
        <f t="shared" si="0"/>
        <v>15.494978479196556</v>
      </c>
      <c r="G17" s="8">
        <v>664</v>
      </c>
      <c r="H17" s="8">
        <v>80</v>
      </c>
      <c r="I17" s="28">
        <f t="shared" si="1"/>
        <v>12.048192771084338</v>
      </c>
      <c r="J17" s="8">
        <v>662</v>
      </c>
      <c r="K17" s="30">
        <v>17</v>
      </c>
      <c r="L17" s="28">
        <f t="shared" si="2"/>
        <v>2.5679758308157101</v>
      </c>
      <c r="M17" s="30">
        <v>1</v>
      </c>
      <c r="N17" s="28">
        <f t="shared" si="3"/>
        <v>0.15105740181268881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22.5" customHeight="1" x14ac:dyDescent="0.2">
      <c r="A18" s="5">
        <v>9</v>
      </c>
      <c r="B18" s="7" t="str">
        <f>'[2]9'!B17</f>
        <v>Pontianak Selatan</v>
      </c>
      <c r="C18" s="7" t="str">
        <f>'[2]9'!C17</f>
        <v>Gg. Sehat</v>
      </c>
      <c r="D18" s="8">
        <v>1569</v>
      </c>
      <c r="E18" s="8">
        <v>28</v>
      </c>
      <c r="F18" s="28">
        <f t="shared" si="0"/>
        <v>1.7845761631612493</v>
      </c>
      <c r="G18" s="8">
        <v>1568</v>
      </c>
      <c r="H18" s="8">
        <v>28</v>
      </c>
      <c r="I18" s="28">
        <f t="shared" si="1"/>
        <v>1.7857142857142856</v>
      </c>
      <c r="J18" s="8">
        <v>1566</v>
      </c>
      <c r="K18" s="30">
        <v>11</v>
      </c>
      <c r="L18" s="28">
        <f t="shared" si="2"/>
        <v>0.70242656449552998</v>
      </c>
      <c r="M18" s="30">
        <v>1</v>
      </c>
      <c r="N18" s="28">
        <f t="shared" si="3"/>
        <v>6.3856960408684549E-2</v>
      </c>
      <c r="O18" s="2"/>
      <c r="P18" s="21">
        <f>SUM(D18:D19)</f>
        <v>2229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2.5" customHeight="1" x14ac:dyDescent="0.2">
      <c r="A19" s="5">
        <v>10</v>
      </c>
      <c r="B19" s="7"/>
      <c r="C19" s="7" t="str">
        <f>'[2]9'!C18</f>
        <v>Purnama</v>
      </c>
      <c r="D19" s="8">
        <v>660</v>
      </c>
      <c r="E19" s="8">
        <v>101</v>
      </c>
      <c r="F19" s="28">
        <f t="shared" si="0"/>
        <v>15.303030303030301</v>
      </c>
      <c r="G19" s="8">
        <v>633</v>
      </c>
      <c r="H19" s="8">
        <v>132</v>
      </c>
      <c r="I19" s="28">
        <f t="shared" si="1"/>
        <v>20.85308056872038</v>
      </c>
      <c r="J19" s="8">
        <v>638</v>
      </c>
      <c r="K19" s="30">
        <v>30</v>
      </c>
      <c r="L19" s="28">
        <f t="shared" si="2"/>
        <v>4.7021943573667713</v>
      </c>
      <c r="M19" s="30">
        <v>7</v>
      </c>
      <c r="N19" s="28">
        <f t="shared" si="3"/>
        <v>1.0971786833855799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22.5" customHeight="1" x14ac:dyDescent="0.2">
      <c r="A20" s="5">
        <v>11</v>
      </c>
      <c r="B20" s="7" t="str">
        <f>'[2]9'!B19</f>
        <v>Pontianak Tenggara</v>
      </c>
      <c r="C20" s="7" t="str">
        <f>'[2]9'!C19</f>
        <v>Kp. Bangka</v>
      </c>
      <c r="D20" s="8">
        <v>1250</v>
      </c>
      <c r="E20" s="8">
        <v>89</v>
      </c>
      <c r="F20" s="28">
        <f t="shared" si="0"/>
        <v>7.12</v>
      </c>
      <c r="G20" s="8">
        <v>1248</v>
      </c>
      <c r="H20" s="8">
        <v>85</v>
      </c>
      <c r="I20" s="28">
        <f t="shared" si="1"/>
        <v>6.8108974358974352</v>
      </c>
      <c r="J20" s="8">
        <v>1246</v>
      </c>
      <c r="K20" s="30">
        <v>122</v>
      </c>
      <c r="L20" s="28">
        <f t="shared" si="2"/>
        <v>9.7913322632423743</v>
      </c>
      <c r="M20" s="30">
        <v>0</v>
      </c>
      <c r="N20" s="28">
        <f t="shared" si="3"/>
        <v>0</v>
      </c>
      <c r="O20" s="2"/>
      <c r="P20" s="21">
        <f>SUM(D20:D21)</f>
        <v>2503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22.5" customHeight="1" x14ac:dyDescent="0.2">
      <c r="A21" s="5">
        <v>12</v>
      </c>
      <c r="B21" s="7"/>
      <c r="C21" s="7" t="str">
        <f>'[2]9'!C20</f>
        <v>Paris II</v>
      </c>
      <c r="D21" s="8">
        <v>1253</v>
      </c>
      <c r="E21" s="8">
        <v>29</v>
      </c>
      <c r="F21" s="28">
        <f t="shared" si="0"/>
        <v>2.3144453312051079</v>
      </c>
      <c r="G21" s="8">
        <v>1253</v>
      </c>
      <c r="H21" s="8">
        <v>18</v>
      </c>
      <c r="I21" s="28">
        <f t="shared" si="1"/>
        <v>1.4365522745411012</v>
      </c>
      <c r="J21" s="8">
        <v>1254</v>
      </c>
      <c r="K21" s="30">
        <v>19</v>
      </c>
      <c r="L21" s="28">
        <f t="shared" si="2"/>
        <v>1.5151515151515151</v>
      </c>
      <c r="M21" s="30">
        <v>0</v>
      </c>
      <c r="N21" s="28">
        <f t="shared" si="3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22.5" customHeight="1" x14ac:dyDescent="0.2">
      <c r="A22" s="5">
        <v>13</v>
      </c>
      <c r="B22" s="7" t="str">
        <f>'[2]9'!B21</f>
        <v>Pontianak Timur</v>
      </c>
      <c r="C22" s="7" t="str">
        <f>'[2]9'!C21</f>
        <v>Saigon</v>
      </c>
      <c r="D22" s="8">
        <v>905</v>
      </c>
      <c r="E22" s="8">
        <v>161</v>
      </c>
      <c r="F22" s="28">
        <f t="shared" si="0"/>
        <v>17.790055248618785</v>
      </c>
      <c r="G22" s="8">
        <v>737</v>
      </c>
      <c r="H22" s="8">
        <v>156</v>
      </c>
      <c r="I22" s="28">
        <f t="shared" si="1"/>
        <v>21.166892808683855</v>
      </c>
      <c r="J22" s="8">
        <v>741</v>
      </c>
      <c r="K22" s="30">
        <v>49</v>
      </c>
      <c r="L22" s="28">
        <f t="shared" si="2"/>
        <v>6.6126855600539809</v>
      </c>
      <c r="M22" s="30">
        <v>9</v>
      </c>
      <c r="N22" s="28">
        <f t="shared" si="3"/>
        <v>1.214574898785425</v>
      </c>
      <c r="O22" s="2"/>
      <c r="P22" s="21">
        <f>SUM(D22:D27)</f>
        <v>4379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22.5" customHeight="1" x14ac:dyDescent="0.2">
      <c r="A23" s="5">
        <v>14</v>
      </c>
      <c r="B23" s="7" t="str">
        <f>'[2]9'!B22</f>
        <v xml:space="preserve"> </v>
      </c>
      <c r="C23" s="7" t="str">
        <f>'[2]9'!C22</f>
        <v>Kp. Dalam</v>
      </c>
      <c r="D23" s="8">
        <v>1560</v>
      </c>
      <c r="E23" s="8">
        <v>64</v>
      </c>
      <c r="F23" s="28">
        <f t="shared" si="0"/>
        <v>4.1025641025641022</v>
      </c>
      <c r="G23" s="8">
        <v>1559</v>
      </c>
      <c r="H23" s="8">
        <v>74</v>
      </c>
      <c r="I23" s="28">
        <f t="shared" si="1"/>
        <v>4.7466324567030149</v>
      </c>
      <c r="J23" s="8">
        <v>1563</v>
      </c>
      <c r="K23" s="30">
        <v>17</v>
      </c>
      <c r="L23" s="28">
        <f t="shared" si="2"/>
        <v>1.0876519513755598</v>
      </c>
      <c r="M23" s="30">
        <v>7</v>
      </c>
      <c r="N23" s="28">
        <f t="shared" si="3"/>
        <v>0.44785668586052468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22.5" customHeight="1" x14ac:dyDescent="0.2">
      <c r="A24" s="5">
        <v>15</v>
      </c>
      <c r="B24" s="7"/>
      <c r="C24" s="7" t="str">
        <f>'[2]9'!C23</f>
        <v>Tambelan Sampit</v>
      </c>
      <c r="D24" s="8">
        <v>431</v>
      </c>
      <c r="E24" s="8">
        <v>80</v>
      </c>
      <c r="F24" s="28">
        <f t="shared" si="0"/>
        <v>18.561484918793504</v>
      </c>
      <c r="G24" s="8">
        <v>428</v>
      </c>
      <c r="H24" s="8">
        <v>75</v>
      </c>
      <c r="I24" s="28">
        <f t="shared" si="1"/>
        <v>17.523364485981308</v>
      </c>
      <c r="J24" s="8">
        <v>426</v>
      </c>
      <c r="K24" s="30">
        <v>8</v>
      </c>
      <c r="L24" s="28">
        <f t="shared" si="2"/>
        <v>1.8779342723004695</v>
      </c>
      <c r="M24" s="30">
        <v>4</v>
      </c>
      <c r="N24" s="28">
        <f t="shared" si="3"/>
        <v>0.93896713615023475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22.5" customHeight="1" x14ac:dyDescent="0.2">
      <c r="A25" s="5">
        <v>16</v>
      </c>
      <c r="B25" s="7"/>
      <c r="C25" s="7" t="str">
        <f>'[2]9'!C24</f>
        <v>Banjar Serasan</v>
      </c>
      <c r="D25" s="8">
        <v>374</v>
      </c>
      <c r="E25" s="8">
        <v>51</v>
      </c>
      <c r="F25" s="28">
        <f t="shared" si="0"/>
        <v>13.636363636363635</v>
      </c>
      <c r="G25" s="8">
        <v>373</v>
      </c>
      <c r="H25" s="8">
        <v>32</v>
      </c>
      <c r="I25" s="28">
        <f t="shared" si="1"/>
        <v>8.5790884718498663</v>
      </c>
      <c r="J25" s="8">
        <v>374</v>
      </c>
      <c r="K25" s="30">
        <v>10</v>
      </c>
      <c r="L25" s="28">
        <f t="shared" si="2"/>
        <v>2.6737967914438503</v>
      </c>
      <c r="M25" s="30">
        <v>1</v>
      </c>
      <c r="N25" s="28">
        <f t="shared" si="3"/>
        <v>0.26737967914438499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22.5" customHeight="1" x14ac:dyDescent="0.2">
      <c r="A26" s="5">
        <v>17</v>
      </c>
      <c r="B26" s="7"/>
      <c r="C26" s="7" t="str">
        <f>'[2]9'!C25</f>
        <v>Tanjung Hulu</v>
      </c>
      <c r="D26" s="8">
        <v>564</v>
      </c>
      <c r="E26" s="8">
        <v>76</v>
      </c>
      <c r="F26" s="28">
        <f t="shared" si="0"/>
        <v>13.475177304964539</v>
      </c>
      <c r="G26" s="8">
        <v>559</v>
      </c>
      <c r="H26" s="8">
        <v>89</v>
      </c>
      <c r="I26" s="28">
        <f t="shared" si="1"/>
        <v>15.921288014311269</v>
      </c>
      <c r="J26" s="8">
        <v>558</v>
      </c>
      <c r="K26" s="30">
        <v>9</v>
      </c>
      <c r="L26" s="28">
        <f t="shared" si="2"/>
        <v>1.6129032258064515</v>
      </c>
      <c r="M26" s="30">
        <v>0</v>
      </c>
      <c r="N26" s="28">
        <f t="shared" si="3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22.5" customHeight="1" x14ac:dyDescent="0.2">
      <c r="A27" s="5">
        <v>18</v>
      </c>
      <c r="B27" s="7"/>
      <c r="C27" s="7" t="str">
        <f>'[2]9'!C26</f>
        <v>Parit Mayor</v>
      </c>
      <c r="D27" s="8">
        <v>545</v>
      </c>
      <c r="E27" s="8">
        <v>65</v>
      </c>
      <c r="F27" s="28">
        <f t="shared" si="0"/>
        <v>11.926605504587156</v>
      </c>
      <c r="G27" s="8">
        <v>544</v>
      </c>
      <c r="H27" s="8">
        <v>41</v>
      </c>
      <c r="I27" s="28">
        <f t="shared" si="1"/>
        <v>7.5367647058823524</v>
      </c>
      <c r="J27" s="8">
        <v>544</v>
      </c>
      <c r="K27" s="30">
        <v>14</v>
      </c>
      <c r="L27" s="28">
        <f t="shared" si="2"/>
        <v>2.5735294117647056</v>
      </c>
      <c r="M27" s="30">
        <v>0</v>
      </c>
      <c r="N27" s="28">
        <f t="shared" si="3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22.5" customHeight="1" x14ac:dyDescent="0.2">
      <c r="A28" s="5">
        <v>19</v>
      </c>
      <c r="B28" s="7" t="str">
        <f>'[2]9'!B27</f>
        <v>Pontianak Utara</v>
      </c>
      <c r="C28" s="7" t="str">
        <f>'[2]9'!C27</f>
        <v>Siantan Hilir</v>
      </c>
      <c r="D28" s="8">
        <v>1077</v>
      </c>
      <c r="E28" s="8">
        <v>83</v>
      </c>
      <c r="F28" s="28">
        <f t="shared" si="0"/>
        <v>7.7065923862581247</v>
      </c>
      <c r="G28" s="8">
        <v>1078</v>
      </c>
      <c r="H28" s="8">
        <v>124</v>
      </c>
      <c r="I28" s="28">
        <f t="shared" si="1"/>
        <v>11.502782931354361</v>
      </c>
      <c r="J28" s="8">
        <v>1077</v>
      </c>
      <c r="K28" s="30">
        <v>29</v>
      </c>
      <c r="L28" s="28">
        <f t="shared" si="2"/>
        <v>2.6926648096564532</v>
      </c>
      <c r="M28" s="30">
        <v>8</v>
      </c>
      <c r="N28" s="28">
        <f t="shared" si="3"/>
        <v>0.74280408542246978</v>
      </c>
      <c r="O28" s="2"/>
      <c r="P28" s="21">
        <f>SUM(D28:D32)</f>
        <v>3644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22.5" customHeight="1" x14ac:dyDescent="0.2">
      <c r="A29" s="5">
        <v>20</v>
      </c>
      <c r="B29" s="7"/>
      <c r="C29" s="7" t="str">
        <f>'[2]9'!C28</f>
        <v>Siantan Tengah</v>
      </c>
      <c r="D29" s="8">
        <v>1080</v>
      </c>
      <c r="E29" s="8">
        <v>2</v>
      </c>
      <c r="F29" s="28">
        <f t="shared" si="0"/>
        <v>0.1851851851851852</v>
      </c>
      <c r="G29" s="8">
        <v>975</v>
      </c>
      <c r="H29" s="8">
        <v>2</v>
      </c>
      <c r="I29" s="28">
        <f t="shared" si="1"/>
        <v>0.20512820512820512</v>
      </c>
      <c r="J29" s="8">
        <v>1078</v>
      </c>
      <c r="K29" s="30">
        <v>2</v>
      </c>
      <c r="L29" s="28">
        <f t="shared" si="2"/>
        <v>0.1855287569573284</v>
      </c>
      <c r="M29" s="30">
        <v>0</v>
      </c>
      <c r="N29" s="28">
        <f t="shared" si="3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22.5" customHeight="1" x14ac:dyDescent="0.2">
      <c r="A30" s="5">
        <v>21</v>
      </c>
      <c r="B30" s="7"/>
      <c r="C30" s="7" t="str">
        <f>'[2]9'!C29</f>
        <v>Siantan Hulu</v>
      </c>
      <c r="D30" s="8">
        <v>529</v>
      </c>
      <c r="E30" s="8">
        <v>53</v>
      </c>
      <c r="F30" s="28">
        <f t="shared" si="0"/>
        <v>10.01890359168242</v>
      </c>
      <c r="G30" s="8">
        <v>528</v>
      </c>
      <c r="H30" s="8">
        <v>45</v>
      </c>
      <c r="I30" s="28">
        <f t="shared" si="1"/>
        <v>8.5227272727272716</v>
      </c>
      <c r="J30" s="8">
        <v>528</v>
      </c>
      <c r="K30" s="30">
        <v>20</v>
      </c>
      <c r="L30" s="28">
        <f t="shared" si="2"/>
        <v>3.7878787878787881</v>
      </c>
      <c r="M30" s="30">
        <v>2</v>
      </c>
      <c r="N30" s="28">
        <f t="shared" si="3"/>
        <v>0.37878787878787878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22.5" customHeight="1" x14ac:dyDescent="0.2">
      <c r="A31" s="5">
        <v>22</v>
      </c>
      <c r="B31" s="7"/>
      <c r="C31" s="7" t="str">
        <f>'[2]9'!C30</f>
        <v>Telaga Biru</v>
      </c>
      <c r="D31" s="8">
        <v>267</v>
      </c>
      <c r="E31" s="8">
        <v>43</v>
      </c>
      <c r="F31" s="28">
        <f t="shared" si="0"/>
        <v>16.104868913857679</v>
      </c>
      <c r="G31" s="8">
        <v>264</v>
      </c>
      <c r="H31" s="8">
        <v>46</v>
      </c>
      <c r="I31" s="28">
        <f t="shared" si="1"/>
        <v>17.424242424242426</v>
      </c>
      <c r="J31" s="8">
        <v>266</v>
      </c>
      <c r="K31" s="30">
        <v>21</v>
      </c>
      <c r="L31" s="28">
        <f t="shared" si="2"/>
        <v>7.8947368421052628</v>
      </c>
      <c r="M31" s="30">
        <v>2</v>
      </c>
      <c r="N31" s="28">
        <f t="shared" si="3"/>
        <v>0.75187969924812026</v>
      </c>
      <c r="O31" s="2"/>
      <c r="P31" s="21">
        <f>SUM(P10:Q29)</f>
        <v>22324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22.5" customHeight="1" x14ac:dyDescent="0.2">
      <c r="A32" s="5">
        <v>23</v>
      </c>
      <c r="B32" s="7"/>
      <c r="C32" s="7" t="str">
        <f>'[2]9'!C31</f>
        <v>Khatulistiwa</v>
      </c>
      <c r="D32" s="8">
        <v>691</v>
      </c>
      <c r="E32" s="8">
        <v>41</v>
      </c>
      <c r="F32" s="28">
        <f t="shared" si="0"/>
        <v>5.9334298118668594</v>
      </c>
      <c r="G32" s="8">
        <v>691</v>
      </c>
      <c r="H32" s="8">
        <v>5</v>
      </c>
      <c r="I32" s="28">
        <f t="shared" si="1"/>
        <v>0.72358900144717797</v>
      </c>
      <c r="J32" s="8">
        <v>692</v>
      </c>
      <c r="K32" s="30">
        <v>2</v>
      </c>
      <c r="L32" s="28">
        <f t="shared" si="2"/>
        <v>0.28901734104046239</v>
      </c>
      <c r="M32" s="30">
        <v>0</v>
      </c>
      <c r="N32" s="28">
        <f t="shared" si="3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22.5" customHeight="1" x14ac:dyDescent="0.2">
      <c r="A33" s="10" t="s">
        <v>5</v>
      </c>
      <c r="B33" s="11"/>
      <c r="C33" s="12">
        <f>COUNTIFS(C10:C32, "&lt;&gt;""", C10:C32, "&lt;&gt;-")</f>
        <v>23</v>
      </c>
      <c r="D33" s="12">
        <f>SUM(D10:D32)</f>
        <v>22324</v>
      </c>
      <c r="E33" s="12">
        <f>SUM(E10:E32)</f>
        <v>1569</v>
      </c>
      <c r="F33" s="31">
        <f t="shared" si="0"/>
        <v>7.0283103386489882</v>
      </c>
      <c r="G33" s="12">
        <f>SUM(G10:G32)</f>
        <v>21825</v>
      </c>
      <c r="H33" s="12">
        <f>SUM(H10:H32)</f>
        <v>1523</v>
      </c>
      <c r="I33" s="31">
        <f t="shared" si="1"/>
        <v>6.9782359679266897</v>
      </c>
      <c r="J33" s="12">
        <f>SUM(J10:J32)</f>
        <v>21913</v>
      </c>
      <c r="K33" s="32">
        <f>SUM(K10:K32)</f>
        <v>591</v>
      </c>
      <c r="L33" s="31">
        <f t="shared" si="2"/>
        <v>2.6970291607721442</v>
      </c>
      <c r="M33" s="32">
        <f>SUM(M10:M32)</f>
        <v>62</v>
      </c>
      <c r="N33" s="33">
        <f t="shared" si="3"/>
        <v>0.28293706931958196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9.5" customHeight="1" x14ac:dyDescent="0.2">
      <c r="A35" s="13" t="s">
        <v>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 t="s">
        <v>17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5.75" customHeight="1" x14ac:dyDescent="0.2"/>
    <row r="237" spans="1:32" ht="15.75" customHeight="1" x14ac:dyDescent="0.2"/>
    <row r="238" spans="1:32" ht="15.75" customHeight="1" x14ac:dyDescent="0.2"/>
    <row r="239" spans="1:32" ht="15.75" customHeight="1" x14ac:dyDescent="0.2"/>
    <row r="240" spans="1:3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3">
    <mergeCell ref="K7:L7"/>
    <mergeCell ref="M7:N7"/>
    <mergeCell ref="A3:L3"/>
    <mergeCell ref="A7:A8"/>
    <mergeCell ref="B7:B8"/>
    <mergeCell ref="C7:C8"/>
    <mergeCell ref="D7:D8"/>
    <mergeCell ref="E7:F7"/>
    <mergeCell ref="G7:G8"/>
    <mergeCell ref="H7:I7"/>
    <mergeCell ref="J7:J8"/>
    <mergeCell ref="A4:N4"/>
    <mergeCell ref="A5:N5"/>
  </mergeCells>
  <dataValidations count="1">
    <dataValidation type="decimal" operator="greaterThan" allowBlank="1" showInputMessage="1" prompt="Terjadi Kesalahan - Masukkan Harus Berupa Angka" sqref="D10:N33">
      <formula1>-1</formula1>
    </dataValidation>
  </dataValidations>
  <pageMargins left="0.7" right="0.7" top="0.75" bottom="0.75" header="0" footer="0"/>
  <pageSetup paperSize="9" scale="57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466-467</vt:lpstr>
      <vt:lpstr>'466-467'!Print_Area</vt:lpstr>
      <vt:lpstr>'466-467'!Z_730E2C64_B2C1_434F_B758_04E2943FA20D_.wvu.PrintArea</vt:lpstr>
      <vt:lpstr>'466-467'!Z_93528372_5BA8_11D6_9411_0000212D0BAF_.wvu.PrintArea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2024-04-26T07:15:38Z</dcterms:created>
  <dcterms:modified xsi:type="dcterms:W3CDTF">2024-05-07T06:48:16Z</dcterms:modified>
</cp:coreProperties>
</file>