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Pengumpulan Data Prioritas Tahun 2023\DINKES\"/>
    </mc:Choice>
  </mc:AlternateContent>
  <bookViews>
    <workbookView xWindow="0" yWindow="0" windowWidth="14025" windowHeight="11895"/>
  </bookViews>
  <sheets>
    <sheet name="411" sheetId="9" r:id="rId1"/>
  </sheets>
  <externalReferences>
    <externalReference r:id="rId2"/>
    <externalReference r:id="rId3"/>
  </externalReferences>
  <definedNames>
    <definedName name="Identitas1B">[1]Pendahuluan!$F$4</definedName>
    <definedName name="_xlnm.Print_Area" localSheetId="0">'411'!$A$1:$O$37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9" l="1"/>
  <c r="J35" i="9"/>
  <c r="I35" i="9"/>
  <c r="H35" i="9"/>
  <c r="G35" i="9"/>
  <c r="F35" i="9"/>
  <c r="E35" i="9"/>
  <c r="D35" i="9"/>
  <c r="O35" i="9" s="1"/>
  <c r="O34" i="9"/>
  <c r="M34" i="9"/>
  <c r="L34" i="9"/>
  <c r="K34" i="9"/>
  <c r="C34" i="9"/>
  <c r="O33" i="9"/>
  <c r="M33" i="9"/>
  <c r="L33" i="9"/>
  <c r="K33" i="9"/>
  <c r="C33" i="9"/>
  <c r="O32" i="9"/>
  <c r="M32" i="9"/>
  <c r="L32" i="9"/>
  <c r="K32" i="9"/>
  <c r="C32" i="9"/>
  <c r="O31" i="9"/>
  <c r="M31" i="9"/>
  <c r="L31" i="9"/>
  <c r="K31" i="9"/>
  <c r="C31" i="9"/>
  <c r="O30" i="9"/>
  <c r="M30" i="9"/>
  <c r="L30" i="9"/>
  <c r="K30" i="9"/>
  <c r="C30" i="9"/>
  <c r="B30" i="9"/>
  <c r="O29" i="9"/>
  <c r="M29" i="9"/>
  <c r="L29" i="9"/>
  <c r="K29" i="9"/>
  <c r="C29" i="9"/>
  <c r="O28" i="9"/>
  <c r="M28" i="9"/>
  <c r="L28" i="9"/>
  <c r="K28" i="9"/>
  <c r="C28" i="9"/>
  <c r="O27" i="9"/>
  <c r="M27" i="9"/>
  <c r="L27" i="9"/>
  <c r="K27" i="9"/>
  <c r="C27" i="9"/>
  <c r="O26" i="9"/>
  <c r="M26" i="9"/>
  <c r="L26" i="9"/>
  <c r="K26" i="9"/>
  <c r="C26" i="9"/>
  <c r="O25" i="9"/>
  <c r="M25" i="9"/>
  <c r="L25" i="9"/>
  <c r="K25" i="9"/>
  <c r="C25" i="9"/>
  <c r="B25" i="9"/>
  <c r="O24" i="9"/>
  <c r="M24" i="9"/>
  <c r="L24" i="9"/>
  <c r="K24" i="9"/>
  <c r="C24" i="9"/>
  <c r="B24" i="9"/>
  <c r="O23" i="9"/>
  <c r="M23" i="9"/>
  <c r="L23" i="9"/>
  <c r="K23" i="9"/>
  <c r="C23" i="9"/>
  <c r="O22" i="9"/>
  <c r="M22" i="9"/>
  <c r="L22" i="9"/>
  <c r="K22" i="9"/>
  <c r="C22" i="9"/>
  <c r="B22" i="9"/>
  <c r="O21" i="9"/>
  <c r="M21" i="9"/>
  <c r="L21" i="9"/>
  <c r="K21" i="9"/>
  <c r="C21" i="9"/>
  <c r="O20" i="9"/>
  <c r="M20" i="9"/>
  <c r="L20" i="9"/>
  <c r="K20" i="9"/>
  <c r="C20" i="9"/>
  <c r="B20" i="9"/>
  <c r="O19" i="9"/>
  <c r="M19" i="9"/>
  <c r="L19" i="9"/>
  <c r="K19" i="9"/>
  <c r="C19" i="9"/>
  <c r="O18" i="9"/>
  <c r="M18" i="9"/>
  <c r="L18" i="9"/>
  <c r="K18" i="9"/>
  <c r="C18" i="9"/>
  <c r="O17" i="9"/>
  <c r="M17" i="9"/>
  <c r="L17" i="9"/>
  <c r="K17" i="9"/>
  <c r="C17" i="9"/>
  <c r="O16" i="9"/>
  <c r="M16" i="9"/>
  <c r="L16" i="9"/>
  <c r="K16" i="9"/>
  <c r="C16" i="9"/>
  <c r="B16" i="9"/>
  <c r="O15" i="9"/>
  <c r="M15" i="9"/>
  <c r="L15" i="9"/>
  <c r="K15" i="9"/>
  <c r="C15" i="9"/>
  <c r="O14" i="9"/>
  <c r="M14" i="9"/>
  <c r="L14" i="9"/>
  <c r="K14" i="9"/>
  <c r="C14" i="9"/>
  <c r="O13" i="9"/>
  <c r="M13" i="9"/>
  <c r="L13" i="9"/>
  <c r="K13" i="9"/>
  <c r="C13" i="9"/>
  <c r="O12" i="9"/>
  <c r="M12" i="9"/>
  <c r="M35" i="9" s="1"/>
  <c r="L12" i="9"/>
  <c r="L35" i="9" s="1"/>
  <c r="K12" i="9"/>
  <c r="K35" i="9" s="1"/>
  <c r="C12" i="9"/>
  <c r="B12" i="9"/>
  <c r="C35" i="9" l="1"/>
</calcChain>
</file>

<file path=xl/sharedStrings.xml><?xml version="1.0" encoding="utf-8"?>
<sst xmlns="http://schemas.openxmlformats.org/spreadsheetml/2006/main" count="27" uniqueCount="22">
  <si>
    <t xml:space="preserve"> </t>
  </si>
  <si>
    <t>NO</t>
  </si>
  <si>
    <t>KECAMATAN</t>
  </si>
  <si>
    <t>PUSKESMAS</t>
  </si>
  <si>
    <t>MENDAPAT PELAYANAN KESEHATAN</t>
  </si>
  <si>
    <t>JUMLAH</t>
  </si>
  <si>
    <t>%</t>
  </si>
  <si>
    <t>JUMLAH (KAB/KOTA)</t>
  </si>
  <si>
    <t>Sumber : Bidang Pencegahan Pengendalian Penyakit dan Penyehatan Lingkungan (P3PL) Dinas Kesehatan Kota Pontianak</t>
  </si>
  <si>
    <t>TABEL 78</t>
  </si>
  <si>
    <t>PELAYANAN KESEHATAN ORANG DENGAN GANGGUAN JIWA (ODGJ) BERAT  MENURUT KECAMATAN DAN PUSKESMAS</t>
  </si>
  <si>
    <t>PELAYANAN KESEHATAN ODGJ BERAT</t>
  </si>
  <si>
    <t>SASARAN ODGJ BERAT</t>
  </si>
  <si>
    <t>SKIZOFRENIA</t>
  </si>
  <si>
    <t>PSIKOTIK AKUT</t>
  </si>
  <si>
    <t>TOTAL</t>
  </si>
  <si>
    <t>0-14 th</t>
  </si>
  <si>
    <t>15 - 59 th</t>
  </si>
  <si>
    <r>
      <rPr>
        <u/>
        <sz val="12"/>
        <color rgb="FF000000"/>
        <rFont val="Arial"/>
        <family val="2"/>
      </rPr>
      <t>&gt;</t>
    </r>
    <r>
      <rPr>
        <sz val="12"/>
        <color rgb="FF000000"/>
        <rFont val="Arial"/>
        <family val="2"/>
      </rPr>
      <t xml:space="preserve"> 60 th</t>
    </r>
  </si>
  <si>
    <r>
      <rPr>
        <u/>
        <sz val="12"/>
        <color theme="1"/>
        <rFont val="Arial"/>
        <family val="2"/>
      </rPr>
      <t>&gt;</t>
    </r>
    <r>
      <rPr>
        <sz val="12"/>
        <color theme="1"/>
        <rFont val="Arial"/>
        <family val="2"/>
      </rPr>
      <t xml:space="preserve"> 60 th</t>
    </r>
  </si>
  <si>
    <t>KOTA PONTIANAK</t>
  </si>
  <si>
    <t>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</si>
</sst>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13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i/>
      <sz val="9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u/>
      <sz val="12"/>
      <color rgb="FF000000"/>
      <name val="Arial"/>
      <family val="2"/>
    </font>
    <font>
      <u/>
      <sz val="12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0" fontId="8" fillId="0" borderId="0"/>
    <xf numFmtId="0" fontId="1" fillId="0" borderId="0"/>
    <xf numFmtId="0" fontId="11" fillId="0" borderId="0"/>
    <xf numFmtId="0" fontId="1" fillId="0" borderId="0"/>
    <xf numFmtId="0" fontId="3" fillId="0" borderId="0"/>
    <xf numFmtId="0" fontId="12" fillId="0" borderId="0" applyFill="0" applyProtection="0"/>
  </cellStyleXfs>
  <cellXfs count="3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 applyAlignment="1"/>
    <xf numFmtId="0" fontId="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vertical="center"/>
    </xf>
    <xf numFmtId="37" fontId="2" fillId="0" borderId="8" xfId="0" applyNumberFormat="1" applyFont="1" applyBorder="1" applyAlignment="1">
      <alignment horizontal="center" vertical="center"/>
    </xf>
    <xf numFmtId="165" fontId="2" fillId="2" borderId="8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37" fontId="6" fillId="0" borderId="8" xfId="0" applyNumberFormat="1" applyFont="1" applyBorder="1" applyAlignment="1">
      <alignment horizontal="center" vertical="center"/>
    </xf>
    <xf numFmtId="165" fontId="6" fillId="2" borderId="8" xfId="0" applyNumberFormat="1" applyFont="1" applyFill="1" applyBorder="1" applyAlignment="1">
      <alignment horizontal="center" vertical="center"/>
    </xf>
    <xf numFmtId="0" fontId="7" fillId="0" borderId="0" xfId="0" applyFont="1"/>
    <xf numFmtId="0" fontId="2" fillId="0" borderId="8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3" fillId="0" borderId="1" xfId="0" applyFont="1" applyBorder="1"/>
    <xf numFmtId="0" fontId="3" fillId="0" borderId="7" xfId="0" applyFont="1" applyBorder="1"/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/>
    <xf numFmtId="0" fontId="0" fillId="0" borderId="0" xfId="0" applyFont="1" applyAlignment="1"/>
    <xf numFmtId="0" fontId="3" fillId="0" borderId="10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3" xfId="5"/>
    <cellStyle name="Normal 3" xfId="3"/>
    <cellStyle name="Normal 4" xfId="2"/>
    <cellStyle name="Normal 5" xfId="6"/>
    <cellStyle name="Normal 7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URAT%20YANG%20SEKAR%20BUAT\laporan%20ibu%20editan%20ssk\laporan%20ibu%20januari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4.%20File%202024\Profil%202023\Cetak%20Profil%20Kesehatan%202023\Template%20Profil%20Kesehatan%20Kota%20Pontianak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Resume"/>
    </sheetNames>
    <sheetDataSet>
      <sheetData sheetId="0">
        <row r="5">
          <cell r="F5" t="str">
            <v>PONTIANAK</v>
          </cell>
        </row>
      </sheetData>
      <sheetData sheetId="1">
        <row r="10">
          <cell r="E10">
            <v>55983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9">
          <cell r="B9" t="str">
            <v>Pontianak Kota</v>
          </cell>
          <cell r="C9" t="str">
            <v>Kampung Bali</v>
          </cell>
        </row>
        <row r="10">
          <cell r="C10" t="str">
            <v>Alianyang</v>
          </cell>
        </row>
        <row r="11">
          <cell r="C11" t="str">
            <v>Pal III</v>
          </cell>
        </row>
        <row r="12">
          <cell r="C12" t="str">
            <v>Karya Mulia</v>
          </cell>
        </row>
        <row r="13">
          <cell r="B13" t="str">
            <v>Pontianak Barat</v>
          </cell>
          <cell r="C13" t="str">
            <v>Perum I</v>
          </cell>
        </row>
        <row r="14">
          <cell r="C14" t="str">
            <v>Perum II</v>
          </cell>
        </row>
        <row r="15">
          <cell r="C15" t="str">
            <v>KomYos</v>
          </cell>
        </row>
        <row r="16">
          <cell r="C16" t="str">
            <v>Pal V</v>
          </cell>
        </row>
        <row r="17">
          <cell r="B17" t="str">
            <v>Pontianak Selatan</v>
          </cell>
          <cell r="C17" t="str">
            <v>Gg. Sehat</v>
          </cell>
        </row>
        <row r="18">
          <cell r="C18" t="str">
            <v>Purnama</v>
          </cell>
        </row>
        <row r="19">
          <cell r="B19" t="str">
            <v>Pontianak Tenggara</v>
          </cell>
          <cell r="C19" t="str">
            <v>Kp. Bangka</v>
          </cell>
        </row>
        <row r="20">
          <cell r="C20" t="str">
            <v>Paris II</v>
          </cell>
        </row>
        <row r="21">
          <cell r="B21" t="str">
            <v>Pontianak Timur</v>
          </cell>
          <cell r="C21" t="str">
            <v>Saigon</v>
          </cell>
        </row>
        <row r="22">
          <cell r="B22" t="str">
            <v xml:space="preserve"> </v>
          </cell>
          <cell r="C22" t="str">
            <v>Kp. Dalam</v>
          </cell>
        </row>
        <row r="23">
          <cell r="C23" t="str">
            <v>Tambelan Sampit</v>
          </cell>
        </row>
        <row r="24">
          <cell r="C24" t="str">
            <v>Banjar Serasan</v>
          </cell>
        </row>
        <row r="25">
          <cell r="C25" t="str">
            <v>Tanjung Hulu</v>
          </cell>
        </row>
        <row r="26">
          <cell r="C26" t="str">
            <v>Parit Mayor</v>
          </cell>
        </row>
        <row r="27">
          <cell r="B27" t="str">
            <v>Pontianak Utara</v>
          </cell>
          <cell r="C27" t="str">
            <v>Siantan Hilir</v>
          </cell>
        </row>
        <row r="28">
          <cell r="C28" t="str">
            <v>Siantan Tengah</v>
          </cell>
        </row>
        <row r="29">
          <cell r="C29" t="str">
            <v>Siantan Hulu</v>
          </cell>
        </row>
        <row r="30">
          <cell r="C30" t="str">
            <v>Telaga Biru</v>
          </cell>
        </row>
        <row r="31">
          <cell r="C31" t="str">
            <v>Khatulistiwa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5">
          <cell r="D35">
            <v>5453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I1000"/>
  <sheetViews>
    <sheetView tabSelected="1" view="pageBreakPreview" zoomScale="85" zoomScaleNormal="100" zoomScaleSheetLayoutView="85" workbookViewId="0">
      <selection activeCell="A3" sqref="A3:O3"/>
    </sheetView>
  </sheetViews>
  <sheetFormatPr defaultColWidth="12.5703125" defaultRowHeight="15" customHeight="1" x14ac:dyDescent="0.2"/>
  <cols>
    <col min="1" max="1" width="5.7109375" style="3" customWidth="1"/>
    <col min="2" max="2" width="21.85546875" style="3" customWidth="1"/>
    <col min="3" max="3" width="19" style="3" customWidth="1"/>
    <col min="4" max="4" width="20.7109375" style="3" customWidth="1"/>
    <col min="5" max="15" width="10.42578125" style="3" customWidth="1"/>
    <col min="16" max="26" width="8" style="3" customWidth="1"/>
    <col min="27" max="16384" width="12.5703125" style="3"/>
  </cols>
  <sheetData>
    <row r="1" spans="1:35" ht="15.75" customHeight="1" x14ac:dyDescent="0.2">
      <c r="A1" s="1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5" ht="15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35" ht="15.75" customHeight="1" x14ac:dyDescent="0.2">
      <c r="A3" s="30" t="s">
        <v>10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35" ht="15.75" customHeight="1" x14ac:dyDescent="0.2">
      <c r="A4" s="30" t="s">
        <v>20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35" ht="15.75" customHeight="1" x14ac:dyDescent="0.2">
      <c r="A5" s="30" t="s">
        <v>21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35" ht="15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35" ht="12.75" customHeight="1" x14ac:dyDescent="0.2">
      <c r="A7" s="20" t="s">
        <v>1</v>
      </c>
      <c r="B7" s="20" t="s">
        <v>2</v>
      </c>
      <c r="C7" s="20" t="s">
        <v>3</v>
      </c>
      <c r="D7" s="31" t="s">
        <v>11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6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35" ht="15.75" customHeight="1" x14ac:dyDescent="0.2">
      <c r="A8" s="18"/>
      <c r="B8" s="18"/>
      <c r="C8" s="18"/>
      <c r="D8" s="27"/>
      <c r="E8" s="28"/>
      <c r="F8" s="28"/>
      <c r="G8" s="28"/>
      <c r="H8" s="28"/>
      <c r="I8" s="28"/>
      <c r="J8" s="28"/>
      <c r="K8" s="28"/>
      <c r="L8" s="28"/>
      <c r="M8" s="28"/>
      <c r="N8" s="28"/>
      <c r="O8" s="29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35" ht="28.5" customHeight="1" x14ac:dyDescent="0.2">
      <c r="A9" s="18"/>
      <c r="B9" s="18"/>
      <c r="C9" s="18"/>
      <c r="D9" s="32" t="s">
        <v>12</v>
      </c>
      <c r="E9" s="21" t="s">
        <v>13</v>
      </c>
      <c r="F9" s="24"/>
      <c r="G9" s="22"/>
      <c r="H9" s="21" t="s">
        <v>14</v>
      </c>
      <c r="I9" s="24"/>
      <c r="J9" s="22"/>
      <c r="K9" s="21" t="s">
        <v>15</v>
      </c>
      <c r="L9" s="24"/>
      <c r="M9" s="22"/>
      <c r="N9" s="21" t="s">
        <v>4</v>
      </c>
      <c r="O9" s="2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24.75" customHeight="1" x14ac:dyDescent="0.2">
      <c r="A10" s="19"/>
      <c r="B10" s="19"/>
      <c r="C10" s="19"/>
      <c r="D10" s="19"/>
      <c r="E10" s="15" t="s">
        <v>16</v>
      </c>
      <c r="F10" s="15" t="s">
        <v>17</v>
      </c>
      <c r="G10" s="17" t="s">
        <v>18</v>
      </c>
      <c r="H10" s="15" t="s">
        <v>16</v>
      </c>
      <c r="I10" s="15" t="s">
        <v>17</v>
      </c>
      <c r="J10" s="15" t="s">
        <v>19</v>
      </c>
      <c r="K10" s="15" t="s">
        <v>16</v>
      </c>
      <c r="L10" s="15" t="s">
        <v>17</v>
      </c>
      <c r="M10" s="4" t="s">
        <v>18</v>
      </c>
      <c r="N10" s="15" t="s">
        <v>5</v>
      </c>
      <c r="O10" s="15" t="s">
        <v>6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0.5" customHeight="1" x14ac:dyDescent="0.2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13</v>
      </c>
      <c r="N11" s="5">
        <v>15</v>
      </c>
      <c r="O11" s="5">
        <v>16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16.5" customHeight="1" x14ac:dyDescent="0.2">
      <c r="A12" s="7">
        <v>1</v>
      </c>
      <c r="B12" s="8" t="str">
        <f>'[2]9'!B9</f>
        <v>Pontianak Kota</v>
      </c>
      <c r="C12" s="8" t="str">
        <f>'[2]9'!C9</f>
        <v>Kampung Bali</v>
      </c>
      <c r="D12" s="16">
        <v>54.964005473302819</v>
      </c>
      <c r="E12" s="16">
        <v>0</v>
      </c>
      <c r="F12" s="16">
        <v>39</v>
      </c>
      <c r="G12" s="16">
        <v>2</v>
      </c>
      <c r="H12" s="16">
        <v>0</v>
      </c>
      <c r="I12" s="16">
        <v>0</v>
      </c>
      <c r="J12" s="16">
        <v>0</v>
      </c>
      <c r="K12" s="9">
        <f t="shared" ref="K12:M27" si="0">E12+H12</f>
        <v>0</v>
      </c>
      <c r="L12" s="9">
        <f t="shared" si="0"/>
        <v>39</v>
      </c>
      <c r="M12" s="9">
        <f t="shared" si="0"/>
        <v>2</v>
      </c>
      <c r="N12" s="16">
        <v>41</v>
      </c>
      <c r="O12" s="10">
        <f t="shared" ref="O12:O35" si="1">IFERROR(N12/D12*100,0)</f>
        <v>74.594272464212168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6.5" customHeight="1" x14ac:dyDescent="0.2">
      <c r="A13" s="7">
        <v>2</v>
      </c>
      <c r="B13" s="8"/>
      <c r="C13" s="8" t="str">
        <f>'[2]9'!C10</f>
        <v>Alianyang</v>
      </c>
      <c r="D13" s="16">
        <v>75.092616229854997</v>
      </c>
      <c r="E13" s="16">
        <v>0</v>
      </c>
      <c r="F13" s="16">
        <v>58</v>
      </c>
      <c r="G13" s="16">
        <v>8</v>
      </c>
      <c r="H13" s="16">
        <v>0</v>
      </c>
      <c r="I13" s="16">
        <v>0</v>
      </c>
      <c r="J13" s="16">
        <v>0</v>
      </c>
      <c r="K13" s="9">
        <f t="shared" si="0"/>
        <v>0</v>
      </c>
      <c r="L13" s="9">
        <f t="shared" si="0"/>
        <v>58</v>
      </c>
      <c r="M13" s="9">
        <f t="shared" si="0"/>
        <v>8</v>
      </c>
      <c r="N13" s="16">
        <v>66</v>
      </c>
      <c r="O13" s="10">
        <f t="shared" si="1"/>
        <v>87.891464319177643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16.5" customHeight="1" x14ac:dyDescent="0.2">
      <c r="A14" s="7">
        <v>3</v>
      </c>
      <c r="B14" s="8"/>
      <c r="C14" s="8" t="str">
        <f>'[2]9'!C11</f>
        <v>Pal III</v>
      </c>
      <c r="D14" s="16">
        <v>89.507407193271931</v>
      </c>
      <c r="E14" s="16">
        <v>1</v>
      </c>
      <c r="F14" s="16">
        <v>71</v>
      </c>
      <c r="G14" s="16">
        <v>8</v>
      </c>
      <c r="H14" s="16">
        <v>1</v>
      </c>
      <c r="I14" s="16">
        <v>1</v>
      </c>
      <c r="J14" s="16">
        <v>0</v>
      </c>
      <c r="K14" s="9">
        <f t="shared" si="0"/>
        <v>2</v>
      </c>
      <c r="L14" s="9">
        <f t="shared" si="0"/>
        <v>72</v>
      </c>
      <c r="M14" s="9">
        <f t="shared" si="0"/>
        <v>8</v>
      </c>
      <c r="N14" s="16">
        <v>82</v>
      </c>
      <c r="O14" s="10">
        <f t="shared" si="1"/>
        <v>91.612529701523698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16.5" customHeight="1" x14ac:dyDescent="0.2">
      <c r="A15" s="7">
        <v>4</v>
      </c>
      <c r="B15" s="8"/>
      <c r="C15" s="8" t="str">
        <f>'[2]9'!C12</f>
        <v>Karya Mulia</v>
      </c>
      <c r="D15" s="9">
        <v>49.579990719697811</v>
      </c>
      <c r="E15" s="9">
        <v>1</v>
      </c>
      <c r="F15" s="9">
        <v>31</v>
      </c>
      <c r="G15" s="9">
        <v>6</v>
      </c>
      <c r="H15" s="9">
        <v>0</v>
      </c>
      <c r="I15" s="9">
        <v>0</v>
      </c>
      <c r="J15" s="9">
        <v>0</v>
      </c>
      <c r="K15" s="9">
        <f t="shared" si="0"/>
        <v>1</v>
      </c>
      <c r="L15" s="9">
        <f t="shared" si="0"/>
        <v>31</v>
      </c>
      <c r="M15" s="9">
        <f t="shared" si="0"/>
        <v>6</v>
      </c>
      <c r="N15" s="9">
        <v>38</v>
      </c>
      <c r="O15" s="10">
        <f t="shared" si="1"/>
        <v>76.643822333155143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16.5" customHeight="1" x14ac:dyDescent="0.2">
      <c r="A16" s="7">
        <v>5</v>
      </c>
      <c r="B16" s="8" t="str">
        <f>'[2]9'!B13</f>
        <v>Pontianak Barat</v>
      </c>
      <c r="C16" s="8" t="str">
        <f>'[2]9'!C13</f>
        <v>Perum I</v>
      </c>
      <c r="D16" s="9">
        <v>85.324975131458601</v>
      </c>
      <c r="E16" s="9">
        <v>0</v>
      </c>
      <c r="F16" s="9">
        <v>51</v>
      </c>
      <c r="G16" s="9">
        <v>4</v>
      </c>
      <c r="H16" s="9">
        <v>0</v>
      </c>
      <c r="I16" s="9">
        <v>0</v>
      </c>
      <c r="J16" s="9">
        <v>0</v>
      </c>
      <c r="K16" s="9">
        <f t="shared" si="0"/>
        <v>0</v>
      </c>
      <c r="L16" s="9">
        <f t="shared" si="0"/>
        <v>51</v>
      </c>
      <c r="M16" s="9">
        <f t="shared" si="0"/>
        <v>4</v>
      </c>
      <c r="N16" s="9">
        <v>55</v>
      </c>
      <c r="O16" s="10">
        <f t="shared" si="1"/>
        <v>64.459438652355331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16.5" customHeight="1" x14ac:dyDescent="0.2">
      <c r="A17" s="7">
        <v>6</v>
      </c>
      <c r="B17" s="8"/>
      <c r="C17" s="8" t="str">
        <f>'[2]9'!C14</f>
        <v>Perum II</v>
      </c>
      <c r="D17" s="9">
        <v>124.31759388152345</v>
      </c>
      <c r="E17" s="9">
        <v>0</v>
      </c>
      <c r="F17" s="9">
        <v>67</v>
      </c>
      <c r="G17" s="9">
        <v>2</v>
      </c>
      <c r="H17" s="9">
        <v>0</v>
      </c>
      <c r="I17" s="9">
        <v>0</v>
      </c>
      <c r="J17" s="9">
        <v>0</v>
      </c>
      <c r="K17" s="9">
        <f t="shared" si="0"/>
        <v>0</v>
      </c>
      <c r="L17" s="9">
        <f t="shared" si="0"/>
        <v>67</v>
      </c>
      <c r="M17" s="9">
        <f t="shared" si="0"/>
        <v>2</v>
      </c>
      <c r="N17" s="9">
        <v>69</v>
      </c>
      <c r="O17" s="10">
        <f t="shared" si="1"/>
        <v>55.503004720118732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16.5" customHeight="1" x14ac:dyDescent="0.2">
      <c r="A18" s="7">
        <v>7</v>
      </c>
      <c r="B18" s="8"/>
      <c r="C18" s="8" t="str">
        <f>'[2]9'!C15</f>
        <v>KomYos</v>
      </c>
      <c r="D18" s="9">
        <v>71.006814943954979</v>
      </c>
      <c r="E18" s="9">
        <v>0</v>
      </c>
      <c r="F18" s="9">
        <v>62</v>
      </c>
      <c r="G18" s="9">
        <v>13</v>
      </c>
      <c r="H18" s="9">
        <v>0</v>
      </c>
      <c r="I18" s="9">
        <v>0</v>
      </c>
      <c r="J18" s="9">
        <v>0</v>
      </c>
      <c r="K18" s="9">
        <f t="shared" si="0"/>
        <v>0</v>
      </c>
      <c r="L18" s="9">
        <f t="shared" si="0"/>
        <v>62</v>
      </c>
      <c r="M18" s="9">
        <f t="shared" si="0"/>
        <v>13</v>
      </c>
      <c r="N18" s="9">
        <v>75</v>
      </c>
      <c r="O18" s="10">
        <f t="shared" si="1"/>
        <v>105.62366451614089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16.5" customHeight="1" x14ac:dyDescent="0.2">
      <c r="A19" s="7">
        <v>8</v>
      </c>
      <c r="B19" s="8"/>
      <c r="C19" s="8" t="str">
        <f>'[2]9'!C16</f>
        <v>Pal V</v>
      </c>
      <c r="D19" s="9">
        <v>40.481993100554888</v>
      </c>
      <c r="E19" s="9">
        <v>0</v>
      </c>
      <c r="F19" s="9">
        <v>36</v>
      </c>
      <c r="G19" s="9">
        <v>9</v>
      </c>
      <c r="H19" s="9">
        <v>0</v>
      </c>
      <c r="I19" s="9">
        <v>0</v>
      </c>
      <c r="J19" s="9">
        <v>0</v>
      </c>
      <c r="K19" s="9">
        <f t="shared" si="0"/>
        <v>0</v>
      </c>
      <c r="L19" s="9">
        <f t="shared" si="0"/>
        <v>36</v>
      </c>
      <c r="M19" s="9">
        <f t="shared" si="0"/>
        <v>9</v>
      </c>
      <c r="N19" s="9">
        <v>45</v>
      </c>
      <c r="O19" s="10">
        <f t="shared" si="1"/>
        <v>111.16053473015187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16.5" customHeight="1" x14ac:dyDescent="0.2">
      <c r="A20" s="7">
        <v>9</v>
      </c>
      <c r="B20" s="8" t="str">
        <f>'[2]9'!B17</f>
        <v>Pontianak Selatan</v>
      </c>
      <c r="C20" s="8" t="str">
        <f>'[2]9'!C17</f>
        <v>Gg. Sehat</v>
      </c>
      <c r="D20" s="9">
        <v>115.21329425525575</v>
      </c>
      <c r="E20" s="9">
        <v>0</v>
      </c>
      <c r="F20" s="9">
        <v>84</v>
      </c>
      <c r="G20" s="9">
        <v>20</v>
      </c>
      <c r="H20" s="9">
        <v>0</v>
      </c>
      <c r="I20" s="9">
        <v>0</v>
      </c>
      <c r="J20" s="9">
        <v>0</v>
      </c>
      <c r="K20" s="9">
        <f t="shared" si="0"/>
        <v>0</v>
      </c>
      <c r="L20" s="9">
        <f t="shared" si="0"/>
        <v>84</v>
      </c>
      <c r="M20" s="9">
        <f t="shared" si="0"/>
        <v>20</v>
      </c>
      <c r="N20" s="9">
        <v>104</v>
      </c>
      <c r="O20" s="10">
        <f t="shared" si="1"/>
        <v>90.267360787017665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16.5" customHeight="1" x14ac:dyDescent="0.2">
      <c r="A21" s="7">
        <v>10</v>
      </c>
      <c r="B21" s="8"/>
      <c r="C21" s="8" t="str">
        <f>'[2]9'!C18</f>
        <v>Purnama</v>
      </c>
      <c r="D21" s="9">
        <v>84.373372055616585</v>
      </c>
      <c r="E21" s="9">
        <v>1</v>
      </c>
      <c r="F21" s="9">
        <v>48</v>
      </c>
      <c r="G21" s="9">
        <v>3</v>
      </c>
      <c r="H21" s="9">
        <v>0</v>
      </c>
      <c r="I21" s="9">
        <v>0</v>
      </c>
      <c r="J21" s="9">
        <v>0</v>
      </c>
      <c r="K21" s="9">
        <f t="shared" si="0"/>
        <v>1</v>
      </c>
      <c r="L21" s="9">
        <f t="shared" si="0"/>
        <v>48</v>
      </c>
      <c r="M21" s="9">
        <f t="shared" si="0"/>
        <v>3</v>
      </c>
      <c r="N21" s="9">
        <v>52</v>
      </c>
      <c r="O21" s="10">
        <f t="shared" si="1"/>
        <v>61.630818744239647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16.5" customHeight="1" x14ac:dyDescent="0.2">
      <c r="A22" s="7">
        <v>11</v>
      </c>
      <c r="B22" s="8" t="str">
        <f>'[2]9'!B19</f>
        <v>Pontianak Tenggara</v>
      </c>
      <c r="C22" s="8" t="str">
        <f>'[2]9'!C19</f>
        <v>Kp. Bangka</v>
      </c>
      <c r="D22" s="9">
        <v>52.693182239339883</v>
      </c>
      <c r="E22" s="9">
        <v>0</v>
      </c>
      <c r="F22" s="9">
        <v>25</v>
      </c>
      <c r="G22" s="9">
        <v>3</v>
      </c>
      <c r="H22" s="9">
        <v>1</v>
      </c>
      <c r="I22" s="9">
        <v>10</v>
      </c>
      <c r="J22" s="9">
        <v>2</v>
      </c>
      <c r="K22" s="9">
        <f t="shared" si="0"/>
        <v>1</v>
      </c>
      <c r="L22" s="9">
        <f t="shared" si="0"/>
        <v>35</v>
      </c>
      <c r="M22" s="9">
        <f t="shared" si="0"/>
        <v>5</v>
      </c>
      <c r="N22" s="9">
        <v>41</v>
      </c>
      <c r="O22" s="10">
        <f t="shared" si="1"/>
        <v>77.808927564427975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16.5" customHeight="1" x14ac:dyDescent="0.2">
      <c r="A23" s="7">
        <v>12</v>
      </c>
      <c r="B23" s="8"/>
      <c r="C23" s="8" t="str">
        <f>'[2]9'!C20</f>
        <v>Paris II</v>
      </c>
      <c r="D23" s="9">
        <v>51.918035362991759</v>
      </c>
      <c r="E23" s="9">
        <v>0</v>
      </c>
      <c r="F23" s="9">
        <v>11</v>
      </c>
      <c r="G23" s="9">
        <v>0</v>
      </c>
      <c r="H23" s="9">
        <v>0</v>
      </c>
      <c r="I23" s="9">
        <v>2</v>
      </c>
      <c r="J23" s="9">
        <v>0</v>
      </c>
      <c r="K23" s="9">
        <f t="shared" si="0"/>
        <v>0</v>
      </c>
      <c r="L23" s="9">
        <f t="shared" si="0"/>
        <v>13</v>
      </c>
      <c r="M23" s="9">
        <f t="shared" si="0"/>
        <v>0</v>
      </c>
      <c r="N23" s="9">
        <v>13</v>
      </c>
      <c r="O23" s="10">
        <f t="shared" si="1"/>
        <v>25.039468287096756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16.5" customHeight="1" x14ac:dyDescent="0.2">
      <c r="A24" s="7">
        <v>13</v>
      </c>
      <c r="B24" s="8" t="str">
        <f>'[2]9'!B21</f>
        <v>Pontianak Timur</v>
      </c>
      <c r="C24" s="8" t="str">
        <f>'[2]9'!C21</f>
        <v>Saigon</v>
      </c>
      <c r="D24" s="9">
        <v>40.463087079180546</v>
      </c>
      <c r="E24" s="9">
        <v>0</v>
      </c>
      <c r="F24" s="9">
        <v>37</v>
      </c>
      <c r="G24" s="9">
        <v>5</v>
      </c>
      <c r="H24" s="9">
        <v>0</v>
      </c>
      <c r="I24" s="9">
        <v>0</v>
      </c>
      <c r="J24" s="9">
        <v>0</v>
      </c>
      <c r="K24" s="9">
        <f t="shared" si="0"/>
        <v>0</v>
      </c>
      <c r="L24" s="9">
        <f t="shared" si="0"/>
        <v>37</v>
      </c>
      <c r="M24" s="9">
        <f t="shared" si="0"/>
        <v>5</v>
      </c>
      <c r="N24" s="9">
        <v>42</v>
      </c>
      <c r="O24" s="10">
        <f t="shared" si="1"/>
        <v>103.79830861103588</v>
      </c>
      <c r="P24" s="2"/>
      <c r="Q24" s="2" t="s">
        <v>0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16.5" customHeight="1" x14ac:dyDescent="0.2">
      <c r="A25" s="7">
        <v>14</v>
      </c>
      <c r="B25" s="8" t="str">
        <f>'[2]9'!B22</f>
        <v xml:space="preserve"> </v>
      </c>
      <c r="C25" s="8" t="str">
        <f>'[2]9'!C22</f>
        <v>Kp. Dalam</v>
      </c>
      <c r="D25" s="9">
        <v>65.286693143694947</v>
      </c>
      <c r="E25" s="9">
        <v>1</v>
      </c>
      <c r="F25" s="9">
        <v>61</v>
      </c>
      <c r="G25" s="9">
        <v>4</v>
      </c>
      <c r="H25" s="9">
        <v>0</v>
      </c>
      <c r="I25" s="9">
        <v>0</v>
      </c>
      <c r="J25" s="9">
        <v>0</v>
      </c>
      <c r="K25" s="9">
        <f t="shared" si="0"/>
        <v>1</v>
      </c>
      <c r="L25" s="9">
        <f t="shared" si="0"/>
        <v>61</v>
      </c>
      <c r="M25" s="9">
        <f t="shared" si="0"/>
        <v>4</v>
      </c>
      <c r="N25" s="9">
        <v>66</v>
      </c>
      <c r="O25" s="10">
        <f t="shared" si="1"/>
        <v>101.09257617740737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16.5" customHeight="1" x14ac:dyDescent="0.2">
      <c r="A26" s="7">
        <v>15</v>
      </c>
      <c r="B26" s="8"/>
      <c r="C26" s="8" t="str">
        <f>'[2]9'!C23</f>
        <v>Tambelan Sampit</v>
      </c>
      <c r="D26" s="9">
        <v>16.643600816547995</v>
      </c>
      <c r="E26" s="9">
        <v>0</v>
      </c>
      <c r="F26" s="9">
        <v>18</v>
      </c>
      <c r="G26" s="9">
        <v>2</v>
      </c>
      <c r="H26" s="9">
        <v>0</v>
      </c>
      <c r="I26" s="9">
        <v>0</v>
      </c>
      <c r="J26" s="9">
        <v>0</v>
      </c>
      <c r="K26" s="9">
        <f t="shared" si="0"/>
        <v>0</v>
      </c>
      <c r="L26" s="9">
        <f t="shared" si="0"/>
        <v>18</v>
      </c>
      <c r="M26" s="9">
        <f t="shared" si="0"/>
        <v>2</v>
      </c>
      <c r="N26" s="9">
        <v>20</v>
      </c>
      <c r="O26" s="10">
        <f t="shared" si="1"/>
        <v>120.16630427782722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16.5" customHeight="1" x14ac:dyDescent="0.2">
      <c r="A27" s="7">
        <v>16</v>
      </c>
      <c r="B27" s="8"/>
      <c r="C27" s="8" t="str">
        <f>'[2]9'!C24</f>
        <v>Banjar Serasan</v>
      </c>
      <c r="D27" s="9">
        <v>26.915872429941874</v>
      </c>
      <c r="E27" s="9">
        <v>0</v>
      </c>
      <c r="F27" s="9">
        <v>26</v>
      </c>
      <c r="G27" s="9">
        <v>1</v>
      </c>
      <c r="H27" s="9">
        <v>0</v>
      </c>
      <c r="I27" s="9">
        <v>0</v>
      </c>
      <c r="J27" s="9">
        <v>0</v>
      </c>
      <c r="K27" s="9">
        <f t="shared" si="0"/>
        <v>0</v>
      </c>
      <c r="L27" s="9">
        <f t="shared" si="0"/>
        <v>26</v>
      </c>
      <c r="M27" s="9">
        <f t="shared" si="0"/>
        <v>1</v>
      </c>
      <c r="N27" s="9">
        <v>27</v>
      </c>
      <c r="O27" s="10">
        <f t="shared" si="1"/>
        <v>100.31255747060437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ht="16.5" customHeight="1" x14ac:dyDescent="0.2">
      <c r="A28" s="7">
        <v>17</v>
      </c>
      <c r="B28" s="8"/>
      <c r="C28" s="8" t="str">
        <f>'[2]9'!C25</f>
        <v>Tanjung Hulu</v>
      </c>
      <c r="D28" s="9">
        <v>43.235970214084418</v>
      </c>
      <c r="E28" s="9">
        <v>0</v>
      </c>
      <c r="F28" s="9">
        <v>29</v>
      </c>
      <c r="G28" s="9">
        <v>1</v>
      </c>
      <c r="H28" s="9">
        <v>0</v>
      </c>
      <c r="I28" s="9">
        <v>0</v>
      </c>
      <c r="J28" s="9">
        <v>0</v>
      </c>
      <c r="K28" s="9">
        <f t="shared" ref="K28:M34" si="2">E28+H28</f>
        <v>0</v>
      </c>
      <c r="L28" s="9">
        <f t="shared" si="2"/>
        <v>29</v>
      </c>
      <c r="M28" s="9">
        <f t="shared" si="2"/>
        <v>1</v>
      </c>
      <c r="N28" s="9">
        <v>30</v>
      </c>
      <c r="O28" s="10">
        <f t="shared" si="1"/>
        <v>69.386670060724782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16.5" customHeight="1" x14ac:dyDescent="0.2">
      <c r="A29" s="7">
        <v>18</v>
      </c>
      <c r="B29" s="8"/>
      <c r="C29" s="8" t="str">
        <f>'[2]9'!C26</f>
        <v>Parit Mayor</v>
      </c>
      <c r="D29" s="9">
        <v>21.052905134853464</v>
      </c>
      <c r="E29" s="9">
        <v>0</v>
      </c>
      <c r="F29" s="9">
        <v>17</v>
      </c>
      <c r="G29" s="9">
        <v>1</v>
      </c>
      <c r="H29" s="9">
        <v>0</v>
      </c>
      <c r="I29" s="9">
        <v>0</v>
      </c>
      <c r="J29" s="9">
        <v>0</v>
      </c>
      <c r="K29" s="9">
        <f t="shared" si="2"/>
        <v>0</v>
      </c>
      <c r="L29" s="9">
        <f t="shared" si="2"/>
        <v>17</v>
      </c>
      <c r="M29" s="9">
        <f t="shared" si="2"/>
        <v>1</v>
      </c>
      <c r="N29" s="9">
        <v>18</v>
      </c>
      <c r="O29" s="10">
        <f t="shared" si="1"/>
        <v>85.498889035512136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16.5" customHeight="1" x14ac:dyDescent="0.2">
      <c r="A30" s="7">
        <v>19</v>
      </c>
      <c r="B30" s="8" t="str">
        <f>'[2]9'!B27</f>
        <v>Pontianak Utara</v>
      </c>
      <c r="C30" s="8" t="str">
        <f>'[2]9'!C27</f>
        <v>Siantan Hilir</v>
      </c>
      <c r="D30" s="9">
        <v>74.334274705839618</v>
      </c>
      <c r="E30" s="9">
        <v>0</v>
      </c>
      <c r="F30" s="9">
        <v>39</v>
      </c>
      <c r="G30" s="9">
        <v>4</v>
      </c>
      <c r="H30" s="9">
        <v>0</v>
      </c>
      <c r="I30" s="9">
        <v>0</v>
      </c>
      <c r="J30" s="9">
        <v>0</v>
      </c>
      <c r="K30" s="9">
        <f t="shared" si="2"/>
        <v>0</v>
      </c>
      <c r="L30" s="9">
        <f t="shared" si="2"/>
        <v>39</v>
      </c>
      <c r="M30" s="9">
        <f t="shared" si="2"/>
        <v>4</v>
      </c>
      <c r="N30" s="9">
        <v>43</v>
      </c>
      <c r="O30" s="10">
        <f t="shared" si="1"/>
        <v>57.846801048590798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ht="16.5" customHeight="1" x14ac:dyDescent="0.2">
      <c r="A31" s="7">
        <v>20</v>
      </c>
      <c r="B31" s="8"/>
      <c r="C31" s="8" t="str">
        <f>'[2]9'!C28</f>
        <v>Siantan Tengah</v>
      </c>
      <c r="D31" s="9">
        <v>81.224469162267425</v>
      </c>
      <c r="E31" s="9">
        <v>0</v>
      </c>
      <c r="F31" s="9">
        <v>44</v>
      </c>
      <c r="G31" s="9">
        <v>3</v>
      </c>
      <c r="H31" s="9">
        <v>0</v>
      </c>
      <c r="I31" s="9">
        <v>0</v>
      </c>
      <c r="J31" s="9">
        <v>0</v>
      </c>
      <c r="K31" s="9">
        <f t="shared" si="2"/>
        <v>0</v>
      </c>
      <c r="L31" s="9">
        <f t="shared" si="2"/>
        <v>44</v>
      </c>
      <c r="M31" s="9">
        <f t="shared" si="2"/>
        <v>3</v>
      </c>
      <c r="N31" s="9">
        <v>47</v>
      </c>
      <c r="O31" s="10">
        <f t="shared" si="1"/>
        <v>57.864336307455609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16.5" customHeight="1" x14ac:dyDescent="0.2">
      <c r="A32" s="7">
        <v>21</v>
      </c>
      <c r="B32" s="8"/>
      <c r="C32" s="8" t="str">
        <f>'[2]9'!C29</f>
        <v>Siantan Hulu</v>
      </c>
      <c r="D32" s="9">
        <v>51.130284472394059</v>
      </c>
      <c r="E32" s="9">
        <v>0</v>
      </c>
      <c r="F32" s="9">
        <v>40</v>
      </c>
      <c r="G32" s="9">
        <v>5</v>
      </c>
      <c r="H32" s="9">
        <v>0</v>
      </c>
      <c r="I32" s="9">
        <v>0</v>
      </c>
      <c r="J32" s="9">
        <v>0</v>
      </c>
      <c r="K32" s="9">
        <f t="shared" si="2"/>
        <v>0</v>
      </c>
      <c r="L32" s="9">
        <f t="shared" si="2"/>
        <v>40</v>
      </c>
      <c r="M32" s="9">
        <f t="shared" si="2"/>
        <v>5</v>
      </c>
      <c r="N32" s="9">
        <v>45</v>
      </c>
      <c r="O32" s="10">
        <f t="shared" si="1"/>
        <v>88.010462809562725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16.5" customHeight="1" x14ac:dyDescent="0.2">
      <c r="A33" s="7">
        <v>22</v>
      </c>
      <c r="B33" s="8"/>
      <c r="C33" s="8" t="str">
        <f>'[2]9'!C30</f>
        <v>Telaga Biru</v>
      </c>
      <c r="D33" s="9">
        <v>47.134811955282579</v>
      </c>
      <c r="E33" s="9">
        <v>0</v>
      </c>
      <c r="F33" s="9">
        <v>22</v>
      </c>
      <c r="G33" s="9">
        <v>1</v>
      </c>
      <c r="H33" s="9">
        <v>0</v>
      </c>
      <c r="I33" s="9">
        <v>0</v>
      </c>
      <c r="J33" s="9">
        <v>0</v>
      </c>
      <c r="K33" s="9">
        <f t="shared" si="2"/>
        <v>0</v>
      </c>
      <c r="L33" s="9">
        <f t="shared" si="2"/>
        <v>22</v>
      </c>
      <c r="M33" s="9">
        <f t="shared" si="2"/>
        <v>1</v>
      </c>
      <c r="N33" s="9">
        <v>23</v>
      </c>
      <c r="O33" s="10">
        <f t="shared" si="1"/>
        <v>48.796206128541272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16.5" customHeight="1" x14ac:dyDescent="0.2">
      <c r="A34" s="7">
        <v>23</v>
      </c>
      <c r="B34" s="8"/>
      <c r="C34" s="8" t="str">
        <f>'[2]9'!C31</f>
        <v>Khatulistiwa</v>
      </c>
      <c r="D34" s="9">
        <v>55.104750299089609</v>
      </c>
      <c r="E34" s="9">
        <v>0</v>
      </c>
      <c r="F34" s="9">
        <v>33</v>
      </c>
      <c r="G34" s="9">
        <v>2</v>
      </c>
      <c r="H34" s="9">
        <v>0</v>
      </c>
      <c r="I34" s="9">
        <v>0</v>
      </c>
      <c r="J34" s="9">
        <v>0</v>
      </c>
      <c r="K34" s="9">
        <f t="shared" si="2"/>
        <v>0</v>
      </c>
      <c r="L34" s="9">
        <f t="shared" si="2"/>
        <v>33</v>
      </c>
      <c r="M34" s="9">
        <f t="shared" si="2"/>
        <v>2</v>
      </c>
      <c r="N34" s="9">
        <v>35</v>
      </c>
      <c r="O34" s="10">
        <f t="shared" si="1"/>
        <v>63.515395333491313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16.5" customHeight="1" x14ac:dyDescent="0.2">
      <c r="A35" s="11" t="s">
        <v>7</v>
      </c>
      <c r="B35" s="11"/>
      <c r="C35" s="12">
        <f>COUNTIFS(C12:C34, "&lt;&gt;""", C12:C34, "&lt;&gt;-")</f>
        <v>23</v>
      </c>
      <c r="D35" s="12">
        <f t="shared" ref="D35:N35" si="3">SUM(D12:D34)</f>
        <v>1417</v>
      </c>
      <c r="E35" s="12">
        <f t="shared" si="3"/>
        <v>4</v>
      </c>
      <c r="F35" s="12">
        <f t="shared" si="3"/>
        <v>949</v>
      </c>
      <c r="G35" s="12">
        <f t="shared" si="3"/>
        <v>107</v>
      </c>
      <c r="H35" s="12">
        <f t="shared" si="3"/>
        <v>2</v>
      </c>
      <c r="I35" s="12">
        <f t="shared" si="3"/>
        <v>13</v>
      </c>
      <c r="J35" s="12">
        <f t="shared" si="3"/>
        <v>2</v>
      </c>
      <c r="K35" s="12">
        <f t="shared" si="3"/>
        <v>6</v>
      </c>
      <c r="L35" s="12">
        <f t="shared" si="3"/>
        <v>962</v>
      </c>
      <c r="M35" s="12">
        <f t="shared" si="3"/>
        <v>109</v>
      </c>
      <c r="N35" s="12">
        <f t="shared" si="3"/>
        <v>1077</v>
      </c>
      <c r="O35" s="13">
        <f t="shared" si="1"/>
        <v>76.005645730416376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15.75" customHeight="1" x14ac:dyDescent="0.2">
      <c r="A36" s="6"/>
      <c r="B36" s="6"/>
      <c r="C36" s="6"/>
      <c r="D36" s="6"/>
      <c r="E36" s="6"/>
      <c r="F36" s="6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35" ht="15.75" customHeight="1" x14ac:dyDescent="0.2">
      <c r="A37" s="14" t="s">
        <v>8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35" ht="1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35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35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35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35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35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35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35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35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35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35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2">
    <mergeCell ref="A3:O3"/>
    <mergeCell ref="A7:A10"/>
    <mergeCell ref="B7:B10"/>
    <mergeCell ref="C7:C10"/>
    <mergeCell ref="D7:O8"/>
    <mergeCell ref="D9:D10"/>
    <mergeCell ref="E9:G9"/>
    <mergeCell ref="H9:J9"/>
    <mergeCell ref="K9:M9"/>
    <mergeCell ref="N9:O9"/>
    <mergeCell ref="A4:O4"/>
    <mergeCell ref="A5:O5"/>
  </mergeCells>
  <dataValidations count="1">
    <dataValidation type="decimal" operator="greaterThan" allowBlank="1" showInputMessage="1" prompt="Terjadi Kesalahan - Masukkan Harus Berupa Angka" sqref="D12:O35">
      <formula1>-1</formula1>
    </dataValidation>
  </dataValidations>
  <pageMargins left="0.7" right="0.7" top="0.75" bottom="0.75" header="0" footer="0"/>
  <pageSetup paperSize="9" scale="70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411</vt:lpstr>
      <vt:lpstr>'411'!Print_Area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2024-04-26T07:15:38Z</dcterms:created>
  <dcterms:modified xsi:type="dcterms:W3CDTF">2024-05-07T05:25:32Z</dcterms:modified>
</cp:coreProperties>
</file>