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RI LESTARI\DATA 2020\DATA RTH TAMAN PU SATRI\data taman\data taman 2016-2021\"/>
    </mc:Choice>
  </mc:AlternateContent>
  <bookViews>
    <workbookView xWindow="120" yWindow="105" windowWidth="28695" windowHeight="12540"/>
  </bookViews>
  <sheets>
    <sheet name="2021" sheetId="1" r:id="rId1"/>
  </sheets>
  <definedNames>
    <definedName name="_xlnm.Print_Area" localSheetId="0">'2021'!$A$153:$G$163</definedName>
  </definedNames>
  <calcPr calcId="152511"/>
</workbook>
</file>

<file path=xl/calcChain.xml><?xml version="1.0" encoding="utf-8"?>
<calcChain xmlns="http://schemas.openxmlformats.org/spreadsheetml/2006/main">
  <c r="H8" i="1" l="1"/>
  <c r="H154" i="1"/>
  <c r="H142" i="1"/>
  <c r="H122" i="1"/>
  <c r="H80" i="1"/>
  <c r="H42" i="1"/>
  <c r="D79" i="1" l="1"/>
  <c r="E119" i="1"/>
  <c r="D7" i="1" l="1"/>
  <c r="E35" i="1"/>
  <c r="E36" i="1"/>
  <c r="D41" i="1" l="1"/>
  <c r="E118" i="1"/>
  <c r="E74" i="1"/>
  <c r="C162" i="1" l="1"/>
  <c r="E161" i="1"/>
  <c r="E160" i="1"/>
  <c r="E159" i="1"/>
  <c r="E158" i="1"/>
  <c r="E157" i="1"/>
  <c r="E156" i="1"/>
  <c r="E155" i="1"/>
  <c r="E154" i="1"/>
  <c r="D153" i="1"/>
  <c r="E153" i="1" s="1"/>
  <c r="E149" i="1"/>
  <c r="E148" i="1"/>
  <c r="E147" i="1"/>
  <c r="E146" i="1"/>
  <c r="E145" i="1"/>
  <c r="E144" i="1"/>
  <c r="E143" i="1"/>
  <c r="E142" i="1"/>
  <c r="D141" i="1"/>
  <c r="E141" i="1" s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D121" i="1"/>
  <c r="E121" i="1" s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 l="1"/>
  <c r="E162" i="1" s="1"/>
  <c r="D162" i="1"/>
</calcChain>
</file>

<file path=xl/sharedStrings.xml><?xml version="1.0" encoding="utf-8"?>
<sst xmlns="http://schemas.openxmlformats.org/spreadsheetml/2006/main" count="167" uniqueCount="167">
  <si>
    <t>DATA LOKASI TAMAN DAN LUAS TAMAN YANG DIKELOLA</t>
  </si>
  <si>
    <t xml:space="preserve">DINAS PEKERJAAN UMUM DAN PENATAAN RUANG KOTA PONTIANAK </t>
  </si>
  <si>
    <t>No.</t>
  </si>
  <si>
    <t>Nama Taman dan Lokasi Taman</t>
  </si>
  <si>
    <t>Luas Wilayah Kota (M2)</t>
  </si>
  <si>
    <t xml:space="preserve">Luas </t>
  </si>
  <si>
    <t xml:space="preserve">Persentase Luas </t>
  </si>
  <si>
    <t>Longitude</t>
  </si>
  <si>
    <t>Latitude</t>
  </si>
  <si>
    <t>KEC. PONTIANAK TENGGARA</t>
  </si>
  <si>
    <t>Taman Median Jl.A.Yani (depan Politeknik)</t>
  </si>
  <si>
    <t>Taman Median Jl.A.Yani (jembatan Sepakat I s/d Depan Universitas Muhamadiyah)</t>
  </si>
  <si>
    <t>Taman Median Jl.A.Yani (depan Universitas Muhamadiyah s/d depan kantor Gubernur</t>
  </si>
  <si>
    <t>Taman Median Jl.A.Yani (depan Kantor Gubernur Kalbar)</t>
  </si>
  <si>
    <t>Taman Median Jl.A.Yani (depan DPRD Provinsi Kalbar)</t>
  </si>
  <si>
    <t>Taman Median Jl.A.Yani (depan Polda Kalbar s/d Batas kota)</t>
  </si>
  <si>
    <t>Taman Batas Kota Jl. Adisucipto</t>
  </si>
  <si>
    <t>Taman depan Joging Trek ( Jl. A Yani)</t>
  </si>
  <si>
    <t>Taman Degulis</t>
  </si>
  <si>
    <t>Taman Joging Trek</t>
  </si>
  <si>
    <t>Taman A Yani (Catur)</t>
  </si>
  <si>
    <t>Taman Arboretum Sylva Untan</t>
  </si>
  <si>
    <t>Taman Plaza Untan</t>
  </si>
  <si>
    <t>Taman Median Jl. Abdurrahman Saleh (BLKI)</t>
  </si>
  <si>
    <t>Taman Jl. Koridor Untan – Al azhar</t>
  </si>
  <si>
    <t>Taman Paralel Sei Raya Dalam</t>
  </si>
  <si>
    <t>Taman Median Jl. Daya Nasional</t>
  </si>
  <si>
    <t>Taman Jl. Syafei</t>
  </si>
  <si>
    <t>Taman Jl. Reformasi</t>
  </si>
  <si>
    <t>Taman Auditorium Untan</t>
  </si>
  <si>
    <t>Taman Trotoar Humanis</t>
  </si>
  <si>
    <t>Taman Gedung PKK</t>
  </si>
  <si>
    <t>Taman Jl. Dr. Sudarso (Batas Kota)</t>
  </si>
  <si>
    <t>Taman Puzzle</t>
  </si>
  <si>
    <t>Taman Sepeda</t>
  </si>
  <si>
    <t>Taman Tugu Digulis Beserta Air Mancur (Bambu Runcing)</t>
  </si>
  <si>
    <t>KEC. PONTIANAK SELATAN</t>
  </si>
  <si>
    <t>Taman Median Jl.A.Yani (depan BPN s/d depan MAN 2)</t>
  </si>
  <si>
    <t>Taman Median Jl.A.Yani (depan MAN 2 s/d depan PLN)</t>
  </si>
  <si>
    <t xml:space="preserve">Taman Median Jl.A.Yani (depan PLN s/d depan Masjid Mujahidin) </t>
  </si>
  <si>
    <t>Taman Median Jl.A.Yani (depan Masjid Mujahidin s/d Tugu KB)</t>
  </si>
  <si>
    <t>Taman Median Jl.A.Yani (Tugu KB s/d Depan SPBU)</t>
  </si>
  <si>
    <t>Taman Median Jl.A.Yani (depan TVRI kalbar s/d Jembatan Suzuki)</t>
  </si>
  <si>
    <t>Taman Median Jl.A.Yani (depan gedung Kartini, Tugu PKK, Simpang Taman Jl.Sutoyo)</t>
  </si>
  <si>
    <t>Taman Median Jl.A.Yani (depan Pendopo Gubernur Kalbar)</t>
  </si>
  <si>
    <t>Taman Median Jl.MT. Haryono</t>
  </si>
  <si>
    <t>Taman Sebrang Masjid Jihad</t>
  </si>
  <si>
    <t>Taman samping pondok Ale-ale</t>
  </si>
  <si>
    <t>Pot Tanaman Jl. Let Jend Sutoyo</t>
  </si>
  <si>
    <t>Taman Jl. Johan Idrus</t>
  </si>
  <si>
    <t>Taman Jl. M. Sohor</t>
  </si>
  <si>
    <t>Taman Akcaya</t>
  </si>
  <si>
    <t>Taman Akcaya Jl. Sultan Syahril</t>
  </si>
  <si>
    <t>Taman depan Harian Berkat Jl. Sultan Syahril</t>
  </si>
  <si>
    <t>Taman Bundaran Kota Baru Jl. Sultan Syahril</t>
  </si>
  <si>
    <t>Taman Jl. Suprapto</t>
  </si>
  <si>
    <t>Taman Air Tumpah simpang Jl. Diponegoro – Jl. Sulung Lelanang</t>
  </si>
  <si>
    <t>Taman Jl. Gusti Sulung Lelanang</t>
  </si>
  <si>
    <t>Taman SPBU Jl. TanjungPura</t>
  </si>
  <si>
    <t>Taman Median Jl. Tanjungpura II (Parit Besar – Simpang Tol)</t>
  </si>
  <si>
    <t>Taman Median Jl. Gajah Mada (Pot Tanaman)</t>
  </si>
  <si>
    <t>Taman Median Jl. Veteran (Pot Tanaman)</t>
  </si>
  <si>
    <t>Taman Simpang Tol (Kiri) Jl. Sultan Hamid 2</t>
  </si>
  <si>
    <t>Taman Simpan Tol (Kanan)  Jl. Sultan Hamid 2</t>
  </si>
  <si>
    <t>Taman Halmahera</t>
  </si>
  <si>
    <t>Taman Jl. WR. Supratman</t>
  </si>
  <si>
    <t>Taman Jl. Letkol Sugiono</t>
  </si>
  <si>
    <t>Taman Jl. Sultan Syarif Abdurrahman (Depan UMKM)</t>
  </si>
  <si>
    <t>Taman Depan PCC (Pontianak Convention Center)</t>
  </si>
  <si>
    <t>KEC. PONTIANAK KOTA</t>
  </si>
  <si>
    <t>Taman Median Jl.Pak Kasih</t>
  </si>
  <si>
    <t>Taman Nostalgia (depan kantor Walikota)</t>
  </si>
  <si>
    <t>Taman Halaman Parkir Kantor walikota (Air mancur Masjid)</t>
  </si>
  <si>
    <t>Taman Alun Kapuas</t>
  </si>
  <si>
    <t>Taman Jl. Tamar</t>
  </si>
  <si>
    <t>Taman Bundaran Adipura Jl. Rahadi Usman</t>
  </si>
  <si>
    <t>Taman simpang Matahari Mall</t>
  </si>
  <si>
    <t>Taman Jl. Zainuddin</t>
  </si>
  <si>
    <t>Taman Jl. Sidas</t>
  </si>
  <si>
    <t>Taman Jl. Depan Hotel Mahkota</t>
  </si>
  <si>
    <t>Taman Jl. Diponegoro</t>
  </si>
  <si>
    <t>Taman Pasar Mawar</t>
  </si>
  <si>
    <t>Taman Segitiga depan SMPN 1 Pontianak</t>
  </si>
  <si>
    <t>Pot depan Pasar Mawar</t>
  </si>
  <si>
    <t>Taman Jl. Jend. Urip dan Bakong</t>
  </si>
  <si>
    <t>Taman Pedestrian Jl. Hos Cokroaminto</t>
  </si>
  <si>
    <t>Taman Relief PSP</t>
  </si>
  <si>
    <t>Taman Jl. Patimura Depan PSP</t>
  </si>
  <si>
    <t>Taman Median Jl. Patimura – Jl. Juanda</t>
  </si>
  <si>
    <t>Taman Jl. Patimura simpang Jl. Djuanda</t>
  </si>
  <si>
    <t>Taman Bundaran kantor Pos lama + Taman Pancasila Jl. Rahadi Usman</t>
  </si>
  <si>
    <t>Taman Tugu Pancasila Jl. Rahadi Usman</t>
  </si>
  <si>
    <t>Taman simpang Jl. Alianyang</t>
  </si>
  <si>
    <t>Taman Makam Sei. Bangkong</t>
  </si>
  <si>
    <t>Taman Jl. Ampera- Jl. Danau Sentarum</t>
  </si>
  <si>
    <t>Taman Jl. DR. Wahidin ( Sepakat)</t>
  </si>
  <si>
    <t>Taman Median Jl. Tanjungpura 1 (Adipura- Parit Besar)</t>
  </si>
  <si>
    <t>Waterfront (Belakang BCA Tanjungpura)</t>
  </si>
  <si>
    <t>Taman Paralel Segmen Rs. Antonius Jl. Hasanuddin</t>
  </si>
  <si>
    <t>Taman Bank Mandiri</t>
  </si>
  <si>
    <t>Taman Depan SMP Negeri I</t>
  </si>
  <si>
    <t>Taman Simpang Jl. Teuku Umar</t>
  </si>
  <si>
    <t>Bundaran Depan SMP Negeri I</t>
  </si>
  <si>
    <t>Taman simpang Jl. Tanjung Pura -Jl.Sudirman</t>
  </si>
  <si>
    <t>Taman depan Mall Matahari (simpang Jl. Jend Sudirman)</t>
  </si>
  <si>
    <t>Taman Jl. Karimata</t>
  </si>
  <si>
    <t xml:space="preserve">Taman Pedestrian Jl. ST. Sy. Abdurrahman </t>
  </si>
  <si>
    <t>Taman Simpang Jl. Zainuddin</t>
  </si>
  <si>
    <t>KEC. PONTIANAK BARAT</t>
  </si>
  <si>
    <t>Taman Gertak I s/d Gertak II Jl. Hasanuddin</t>
  </si>
  <si>
    <t>Taman Gertak III Jl. H.R.A Rahman s/d Gg. Malabar</t>
  </si>
  <si>
    <t>Taman Gertak II s/d Gertak III Jl. Hasanuddin</t>
  </si>
  <si>
    <t>Taman Simpang Jl. Tebu – Jl. TabraniAchmad</t>
  </si>
  <si>
    <t>Taman Perumnas I (Simpang 3)</t>
  </si>
  <si>
    <t>Taman Perumnas II (depan kantor Lurah Beliung)</t>
  </si>
  <si>
    <t>Taman Jogging Trek Mulawarman Perum II</t>
  </si>
  <si>
    <t>Taman Median Jl. Husein Hamzah</t>
  </si>
  <si>
    <t>Taman Mandau Permai</t>
  </si>
  <si>
    <t>Makam Tabrani Ahmad</t>
  </si>
  <si>
    <t>Taman Jalan Karet</t>
  </si>
  <si>
    <t>Taman Simpang Jl. Puskesmas –Jl. Husein Hamzah</t>
  </si>
  <si>
    <t>Penataan Taman Bermain Anak  Perum I  ( Kel. Sei Jawi Luar Pontianak Barat )</t>
  </si>
  <si>
    <t>Taman Paralel Sungai jawi</t>
  </si>
  <si>
    <t>Taman Waduk Jl. Apel Komp. Pemda</t>
  </si>
  <si>
    <t>Taman Rumah Sakit Kota Pontianak</t>
  </si>
  <si>
    <t>KEC. PONTIANAK TIMUR</t>
  </si>
  <si>
    <t>Taman Perumnas III (Samping Sekolah Dasar Negeri)</t>
  </si>
  <si>
    <t>Taman Perumnas IV (Depan TPS Perum IV)</t>
  </si>
  <si>
    <t>Taman Jl. Sultan Hamid II Simpang Jl. Tanjung Raya II</t>
  </si>
  <si>
    <t>Taman Median Jl. Sungai Landak</t>
  </si>
  <si>
    <t xml:space="preserve">Taman Kampung Hijau Kelurahan Saigon </t>
  </si>
  <si>
    <t>Taman Jl. Tritura</t>
  </si>
  <si>
    <t>Taman Median Jembatan Landak Kec. Pontianak Timur</t>
  </si>
  <si>
    <t xml:space="preserve">Pot tanaman JL. Sultan Hamid II </t>
  </si>
  <si>
    <t>KEC. PONTIANAK UTARA</t>
  </si>
  <si>
    <t>Taman Batas Kota Batulayang</t>
  </si>
  <si>
    <t>Taman Batas Kota Terminal Batulayang</t>
  </si>
  <si>
    <t>Taman Tugu Khatulistiwa</t>
  </si>
  <si>
    <t>Taman Paret Pekong</t>
  </si>
  <si>
    <t>Taman Parit Nanas</t>
  </si>
  <si>
    <t>Taman Sungai Putat</t>
  </si>
  <si>
    <t>Makam Batulayang</t>
  </si>
  <si>
    <t>Taman Median Jembatan Landak Kec. Pontianak Utara</t>
  </si>
  <si>
    <t>JUMLAH</t>
  </si>
  <si>
    <t xml:space="preserve">Taman Jembatan Kapuas Pontianak Timur Selatan </t>
  </si>
  <si>
    <t>Pagar Halaman Gedung DPRD Kota Konsep Landscape</t>
  </si>
  <si>
    <t xml:space="preserve">Taman Traffic Light Bundaran Degulis </t>
  </si>
  <si>
    <t>Taman Rumah Jabatan Walikota Jl. A.R Saleh</t>
  </si>
  <si>
    <t>Taman Median Jl.A.Yani (depan Perdana s/d bambu runcing)</t>
  </si>
  <si>
    <t>Taman Median Jl.A.Yani (depan Taspen s/d depan Perdana)</t>
  </si>
  <si>
    <t>Pembuatan Pagar Pemakaman Muslim Assalam</t>
  </si>
  <si>
    <t>Pembuatan Pagar Pemakaman Muslim Pal 6</t>
  </si>
  <si>
    <t>Taman Median Jl. Johan idrus ( depan POLRESTA)</t>
  </si>
  <si>
    <t>Penataan Taman Perumahan Villa Elektrik Tanjung Hulu</t>
  </si>
  <si>
    <t>Penataan Taman Jembatan Landak Pontianak Timur</t>
  </si>
  <si>
    <t>Penataan Taman Wilayah Kelurahan Saigon</t>
  </si>
  <si>
    <t>Pembuatan Taman Rumah Dinas Kajati Kalbar</t>
  </si>
  <si>
    <t>Penataan Tepian Parit Tokaya</t>
  </si>
  <si>
    <t>Penataan Taman Jl. Kutilang</t>
  </si>
  <si>
    <t>Taman Rusunawa tambah luas</t>
  </si>
  <si>
    <t>PERSENTASE</t>
  </si>
  <si>
    <t>TAHUN 2021</t>
  </si>
  <si>
    <t>Penataan Pemakaman Jl. Sepakat 1 Pontianak Tenggara</t>
  </si>
  <si>
    <t>Penataan Taman Kompleks Wanabakti 3</t>
  </si>
  <si>
    <t>Penataan Taman Bundaran Jl Daya Nasional</t>
  </si>
  <si>
    <t>Pembuatan Taman Dekorasi Trotoar Jl. A. Yani</t>
  </si>
  <si>
    <t>Taman Rumah Dinas Wakil Walikota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</si>
</sst>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3" fontId="5" fillId="0" borderId="9" xfId="0" applyNumberFormat="1" applyFont="1" applyBorder="1" applyAlignment="1">
      <alignment horizontal="center" vertical="center" wrapText="1"/>
    </xf>
    <xf numFmtId="4" fontId="4" fillId="0" borderId="8" xfId="0" applyNumberFormat="1" applyFont="1" applyBorder="1"/>
    <xf numFmtId="164" fontId="4" fillId="0" borderId="8" xfId="0" applyNumberFormat="1" applyFont="1" applyBorder="1"/>
    <xf numFmtId="0" fontId="0" fillId="0" borderId="8" xfId="0" applyBorder="1"/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4" fontId="5" fillId="0" borderId="8" xfId="0" applyNumberFormat="1" applyFont="1" applyBorder="1"/>
    <xf numFmtId="164" fontId="5" fillId="0" borderId="8" xfId="0" applyNumberFormat="1" applyFont="1" applyBorder="1"/>
    <xf numFmtId="0" fontId="5" fillId="0" borderId="12" xfId="0" applyFont="1" applyBorder="1" applyAlignment="1">
      <alignment vertical="top" wrapText="1"/>
    </xf>
    <xf numFmtId="0" fontId="5" fillId="0" borderId="8" xfId="0" applyFont="1" applyBorder="1"/>
    <xf numFmtId="0" fontId="5" fillId="0" borderId="13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3" fontId="4" fillId="0" borderId="9" xfId="0" applyNumberFormat="1" applyFont="1" applyBorder="1" applyAlignment="1">
      <alignment horizontal="center" vertical="top" wrapText="1"/>
    </xf>
    <xf numFmtId="3" fontId="5" fillId="0" borderId="9" xfId="0" applyNumberFormat="1" applyFont="1" applyBorder="1" applyAlignment="1">
      <alignment horizontal="center"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4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49" fontId="5" fillId="0" borderId="0" xfId="0" applyNumberFormat="1" applyFont="1"/>
    <xf numFmtId="3" fontId="4" fillId="0" borderId="9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vertical="top" wrapText="1"/>
    </xf>
    <xf numFmtId="3" fontId="5" fillId="0" borderId="9" xfId="0" applyNumberFormat="1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vertical="top" wrapText="1"/>
    </xf>
    <xf numFmtId="0" fontId="6" fillId="2" borderId="8" xfId="0" applyFont="1" applyFill="1" applyBorder="1"/>
    <xf numFmtId="0" fontId="5" fillId="0" borderId="12" xfId="0" applyFont="1" applyFill="1" applyBorder="1" applyAlignment="1">
      <alignment vertical="top"/>
    </xf>
    <xf numFmtId="4" fontId="6" fillId="2" borderId="8" xfId="0" applyNumberFormat="1" applyFont="1" applyFill="1" applyBorder="1"/>
    <xf numFmtId="0" fontId="5" fillId="0" borderId="14" xfId="0" applyNumberFormat="1" applyFont="1" applyFill="1" applyBorder="1" applyAlignment="1">
      <alignment vertical="center" wrapText="1"/>
    </xf>
    <xf numFmtId="0" fontId="7" fillId="0" borderId="8" xfId="0" applyFont="1" applyBorder="1"/>
    <xf numFmtId="0" fontId="4" fillId="0" borderId="8" xfId="0" applyFont="1" applyBorder="1"/>
    <xf numFmtId="0" fontId="5" fillId="0" borderId="17" xfId="0" applyFont="1" applyFill="1" applyBorder="1" applyAlignment="1">
      <alignment horizontal="center" vertical="top" wrapText="1"/>
    </xf>
    <xf numFmtId="0" fontId="5" fillId="0" borderId="11" xfId="0" applyFont="1" applyFill="1" applyBorder="1"/>
    <xf numFmtId="0" fontId="5" fillId="0" borderId="18" xfId="0" applyFont="1" applyFill="1" applyBorder="1" applyAlignment="1">
      <alignment horizontal="center" vertical="top" wrapText="1"/>
    </xf>
    <xf numFmtId="164" fontId="4" fillId="2" borderId="8" xfId="0" applyNumberFormat="1" applyFont="1" applyFill="1" applyBorder="1"/>
    <xf numFmtId="0" fontId="5" fillId="0" borderId="0" xfId="0" applyFont="1" applyFill="1" applyBorder="1"/>
    <xf numFmtId="0" fontId="5" fillId="2" borderId="12" xfId="0" applyFont="1" applyFill="1" applyBorder="1"/>
    <xf numFmtId="4" fontId="5" fillId="2" borderId="8" xfId="0" applyNumberFormat="1" applyFont="1" applyFill="1" applyBorder="1"/>
    <xf numFmtId="0" fontId="5" fillId="2" borderId="8" xfId="0" applyFont="1" applyFill="1" applyBorder="1"/>
    <xf numFmtId="4" fontId="5" fillId="3" borderId="8" xfId="0" applyNumberFormat="1" applyFont="1" applyFill="1" applyBorder="1"/>
    <xf numFmtId="43" fontId="5" fillId="0" borderId="8" xfId="1" applyFont="1" applyBorder="1"/>
    <xf numFmtId="0" fontId="5" fillId="0" borderId="8" xfId="1" applyNumberFormat="1" applyFont="1" applyBorder="1"/>
    <xf numFmtId="0" fontId="6" fillId="0" borderId="0" xfId="0" applyFont="1" applyFill="1" applyBorder="1"/>
    <xf numFmtId="0" fontId="6" fillId="2" borderId="0" xfId="0" applyFont="1" applyFill="1" applyBorder="1"/>
    <xf numFmtId="0" fontId="9" fillId="0" borderId="13" xfId="0" applyFont="1" applyFill="1" applyBorder="1" applyAlignment="1">
      <alignment vertical="top" wrapText="1"/>
    </xf>
    <xf numFmtId="0" fontId="0" fillId="0" borderId="9" xfId="0" applyBorder="1"/>
    <xf numFmtId="0" fontId="7" fillId="0" borderId="9" xfId="0" applyFont="1" applyBorder="1"/>
    <xf numFmtId="0" fontId="0" fillId="0" borderId="19" xfId="0" applyBorder="1"/>
    <xf numFmtId="0" fontId="0" fillId="0" borderId="23" xfId="0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topLeftCell="A150" workbookViewId="0">
      <selection activeCell="D130" sqref="D130"/>
    </sheetView>
  </sheetViews>
  <sheetFormatPr defaultRowHeight="15" x14ac:dyDescent="0.25"/>
  <cols>
    <col min="1" max="1" width="4.7109375" customWidth="1"/>
    <col min="2" max="2" width="77.85546875" customWidth="1"/>
    <col min="3" max="3" width="20.42578125" customWidth="1"/>
    <col min="4" max="4" width="13.85546875" customWidth="1"/>
    <col min="5" max="5" width="14.85546875" customWidth="1"/>
    <col min="6" max="6" width="16.42578125" customWidth="1"/>
    <col min="7" max="8" width="18.140625" customWidth="1"/>
  </cols>
  <sheetData>
    <row r="1" spans="1:8" x14ac:dyDescent="0.25">
      <c r="A1" s="64" t="s">
        <v>0</v>
      </c>
      <c r="B1" s="64"/>
      <c r="C1" s="64"/>
      <c r="D1" s="1"/>
    </row>
    <row r="2" spans="1:8" x14ac:dyDescent="0.25">
      <c r="A2" s="64" t="s">
        <v>1</v>
      </c>
      <c r="B2" s="64"/>
      <c r="C2" s="64"/>
      <c r="D2" s="1"/>
    </row>
    <row r="3" spans="1:8" x14ac:dyDescent="0.25">
      <c r="A3" s="64" t="s">
        <v>161</v>
      </c>
      <c r="B3" s="64"/>
      <c r="C3" s="64"/>
      <c r="D3" s="1"/>
    </row>
    <row r="4" spans="1:8" ht="15.75" thickBot="1" x14ac:dyDescent="0.3">
      <c r="A4" s="2"/>
      <c r="D4" s="1"/>
    </row>
    <row r="5" spans="1:8" ht="15.75" customHeight="1" x14ac:dyDescent="0.25">
      <c r="A5" s="65" t="s">
        <v>2</v>
      </c>
      <c r="B5" s="67" t="s">
        <v>3</v>
      </c>
      <c r="C5" s="67" t="s">
        <v>4</v>
      </c>
      <c r="D5" s="54" t="s">
        <v>5</v>
      </c>
      <c r="E5" s="54" t="s">
        <v>6</v>
      </c>
      <c r="F5" s="56" t="s">
        <v>7</v>
      </c>
      <c r="G5" s="58" t="s">
        <v>8</v>
      </c>
      <c r="H5" s="73" t="s">
        <v>160</v>
      </c>
    </row>
    <row r="6" spans="1:8" ht="15.75" customHeight="1" thickBot="1" x14ac:dyDescent="0.3">
      <c r="A6" s="66"/>
      <c r="B6" s="68"/>
      <c r="C6" s="69"/>
      <c r="D6" s="55"/>
      <c r="E6" s="55"/>
      <c r="F6" s="57"/>
      <c r="G6" s="59"/>
      <c r="H6" s="74"/>
    </row>
    <row r="7" spans="1:8" ht="15.75" customHeight="1" thickBot="1" x14ac:dyDescent="0.3">
      <c r="A7" s="60" t="s">
        <v>9</v>
      </c>
      <c r="B7" s="61"/>
      <c r="C7" s="3">
        <v>14830000</v>
      </c>
      <c r="D7" s="4">
        <f>SUM(D8:D36)</f>
        <v>67924.350000000006</v>
      </c>
      <c r="E7" s="5">
        <f>SUM(E8:E36)</f>
        <v>0.45801989211058652</v>
      </c>
      <c r="F7" s="6"/>
      <c r="G7" s="48"/>
      <c r="H7" s="50"/>
    </row>
    <row r="8" spans="1:8" ht="15.75" customHeight="1" thickBot="1" x14ac:dyDescent="0.3">
      <c r="A8" s="7">
        <v>1</v>
      </c>
      <c r="B8" s="8" t="s">
        <v>148</v>
      </c>
      <c r="C8" s="3">
        <v>14830000</v>
      </c>
      <c r="D8" s="40">
        <v>2705.8</v>
      </c>
      <c r="E8" s="10">
        <f t="shared" ref="E8:E79" si="0">D8/C8*100</f>
        <v>1.8245448415374243E-2</v>
      </c>
      <c r="F8" s="6">
        <v>109.348094</v>
      </c>
      <c r="G8" s="48">
        <v>-5.3662000000000001E-2</v>
      </c>
      <c r="H8" s="75">
        <f>33/148*100</f>
        <v>22.297297297297298</v>
      </c>
    </row>
    <row r="9" spans="1:8" ht="15.75" customHeight="1" thickBot="1" x14ac:dyDescent="0.3">
      <c r="A9" s="7">
        <v>2</v>
      </c>
      <c r="B9" s="11" t="s">
        <v>10</v>
      </c>
      <c r="C9" s="3">
        <v>14830000</v>
      </c>
      <c r="D9" s="12">
        <v>369.29</v>
      </c>
      <c r="E9" s="10">
        <f t="shared" si="0"/>
        <v>2.4901550910316926E-3</v>
      </c>
      <c r="F9" s="6">
        <v>109.347736</v>
      </c>
      <c r="G9" s="48">
        <v>-5.3432E-2</v>
      </c>
      <c r="H9" s="76"/>
    </row>
    <row r="10" spans="1:8" ht="15.75" customHeight="1" thickBot="1" x14ac:dyDescent="0.3">
      <c r="A10" s="7">
        <v>3</v>
      </c>
      <c r="B10" s="11" t="s">
        <v>11</v>
      </c>
      <c r="C10" s="3">
        <v>14830000</v>
      </c>
      <c r="D10" s="40">
        <v>2184.9899999999998</v>
      </c>
      <c r="E10" s="10">
        <f t="shared" si="0"/>
        <v>1.4733580579905597E-2</v>
      </c>
      <c r="F10" s="6">
        <v>109.35122699999999</v>
      </c>
      <c r="G10" s="48">
        <v>-5.7449E-2</v>
      </c>
      <c r="H10" s="76"/>
    </row>
    <row r="11" spans="1:8" ht="15.75" customHeight="1" thickBot="1" x14ac:dyDescent="0.3">
      <c r="A11" s="7">
        <v>4</v>
      </c>
      <c r="B11" s="11" t="s">
        <v>12</v>
      </c>
      <c r="C11" s="3">
        <v>14830000</v>
      </c>
      <c r="D11" s="41">
        <v>1192.02</v>
      </c>
      <c r="E11" s="10">
        <f t="shared" si="0"/>
        <v>8.0378961564396487E-3</v>
      </c>
      <c r="F11" s="6">
        <v>109.35301200000001</v>
      </c>
      <c r="G11" s="48">
        <v>-5.9601000000000001E-2</v>
      </c>
      <c r="H11" s="76"/>
    </row>
    <row r="12" spans="1:8" ht="15.75" customHeight="1" thickBot="1" x14ac:dyDescent="0.3">
      <c r="A12" s="7">
        <v>5</v>
      </c>
      <c r="B12" s="11" t="s">
        <v>13</v>
      </c>
      <c r="C12" s="3">
        <v>14830000</v>
      </c>
      <c r="D12" s="9">
        <v>3075.03</v>
      </c>
      <c r="E12" s="10">
        <f t="shared" si="0"/>
        <v>2.0735198921105868E-2</v>
      </c>
      <c r="F12" s="6">
        <v>109.35512799999999</v>
      </c>
      <c r="G12" s="48">
        <v>-6.2157999999999998E-2</v>
      </c>
      <c r="H12" s="76"/>
    </row>
    <row r="13" spans="1:8" ht="15.75" customHeight="1" thickBot="1" x14ac:dyDescent="0.3">
      <c r="A13" s="7">
        <v>6</v>
      </c>
      <c r="B13" s="11" t="s">
        <v>14</v>
      </c>
      <c r="C13" s="3">
        <v>14830000</v>
      </c>
      <c r="D13" s="12">
        <v>786.38</v>
      </c>
      <c r="E13" s="10">
        <f t="shared" si="0"/>
        <v>5.3026298044504382E-3</v>
      </c>
      <c r="F13" s="6">
        <v>109.35733</v>
      </c>
      <c r="G13" s="48">
        <v>-6.4769999999999994E-2</v>
      </c>
      <c r="H13" s="76"/>
    </row>
    <row r="14" spans="1:8" ht="15.75" customHeight="1" thickBot="1" x14ac:dyDescent="0.3">
      <c r="A14" s="7">
        <v>7</v>
      </c>
      <c r="B14" s="11" t="s">
        <v>15</v>
      </c>
      <c r="C14" s="3">
        <v>14830000</v>
      </c>
      <c r="D14" s="9">
        <v>3077.84</v>
      </c>
      <c r="E14" s="10">
        <f t="shared" si="0"/>
        <v>2.0754146999325693E-2</v>
      </c>
      <c r="F14" s="6">
        <v>109.35953499999999</v>
      </c>
      <c r="G14" s="48">
        <v>-6.7309999999999995E-2</v>
      </c>
      <c r="H14" s="76"/>
    </row>
    <row r="15" spans="1:8" ht="15.75" customHeight="1" thickBot="1" x14ac:dyDescent="0.3">
      <c r="A15" s="7">
        <v>8</v>
      </c>
      <c r="B15" s="11" t="s">
        <v>16</v>
      </c>
      <c r="C15" s="3">
        <v>14830000</v>
      </c>
      <c r="D15" s="12">
        <v>53.83</v>
      </c>
      <c r="E15" s="10">
        <f t="shared" si="0"/>
        <v>3.6298044504383007E-4</v>
      </c>
      <c r="F15" s="6">
        <v>109.365909</v>
      </c>
      <c r="G15" s="48">
        <v>-6.0040000000000003E-2</v>
      </c>
      <c r="H15" s="76"/>
    </row>
    <row r="16" spans="1:8" ht="15.75" customHeight="1" thickBot="1" x14ac:dyDescent="0.3">
      <c r="A16" s="7">
        <v>9</v>
      </c>
      <c r="B16" s="11" t="s">
        <v>17</v>
      </c>
      <c r="C16" s="3">
        <v>14830000</v>
      </c>
      <c r="D16" s="12">
        <v>645.45000000000005</v>
      </c>
      <c r="E16" s="10">
        <f t="shared" si="0"/>
        <v>4.3523263654753879E-3</v>
      </c>
      <c r="F16" s="6">
        <v>109.35095800000001</v>
      </c>
      <c r="G16" s="48">
        <v>-5.6950000000000001E-2</v>
      </c>
      <c r="H16" s="76"/>
    </row>
    <row r="17" spans="1:8" ht="15.75" customHeight="1" thickBot="1" x14ac:dyDescent="0.3">
      <c r="A17" s="7">
        <v>10</v>
      </c>
      <c r="B17" s="11" t="s">
        <v>18</v>
      </c>
      <c r="C17" s="3">
        <v>14830000</v>
      </c>
      <c r="D17" s="12">
        <v>410.87</v>
      </c>
      <c r="E17" s="10">
        <f t="shared" si="0"/>
        <v>2.770532703978422E-3</v>
      </c>
      <c r="F17" s="6">
        <v>109.349981</v>
      </c>
      <c r="G17" s="48">
        <v>-5.5338999999999999E-2</v>
      </c>
      <c r="H17" s="76"/>
    </row>
    <row r="18" spans="1:8" ht="15.75" customHeight="1" thickBot="1" x14ac:dyDescent="0.3">
      <c r="A18" s="7">
        <v>11</v>
      </c>
      <c r="B18" s="11" t="s">
        <v>19</v>
      </c>
      <c r="C18" s="3">
        <v>14830000</v>
      </c>
      <c r="D18" s="9">
        <v>30316.98</v>
      </c>
      <c r="E18" s="10">
        <f t="shared" si="0"/>
        <v>0.20443007417397166</v>
      </c>
      <c r="F18" s="6">
        <v>109.350905</v>
      </c>
      <c r="G18" s="48">
        <v>-5.5692999999999999E-2</v>
      </c>
      <c r="H18" s="76"/>
    </row>
    <row r="19" spans="1:8" ht="15.75" customHeight="1" thickBot="1" x14ac:dyDescent="0.3">
      <c r="A19" s="7">
        <v>12</v>
      </c>
      <c r="B19" s="11" t="s">
        <v>20</v>
      </c>
      <c r="C19" s="3">
        <v>14830000</v>
      </c>
      <c r="D19" s="9">
        <v>7557.48</v>
      </c>
      <c r="E19" s="10">
        <f t="shared" si="0"/>
        <v>5.096075522589346E-2</v>
      </c>
      <c r="F19" s="6">
        <v>109.34843100000001</v>
      </c>
      <c r="G19" s="48">
        <v>-5.4586999999999997E-2</v>
      </c>
      <c r="H19" s="76"/>
    </row>
    <row r="20" spans="1:8" ht="15.75" customHeight="1" thickBot="1" x14ac:dyDescent="0.3">
      <c r="A20" s="7">
        <v>13</v>
      </c>
      <c r="B20" s="11" t="s">
        <v>21</v>
      </c>
      <c r="C20" s="3">
        <v>14830000</v>
      </c>
      <c r="D20" s="12">
        <v>428.69</v>
      </c>
      <c r="E20" s="10">
        <f t="shared" si="0"/>
        <v>2.8906945380984491E-3</v>
      </c>
      <c r="F20" s="6">
        <v>109.349451</v>
      </c>
      <c r="G20" s="48">
        <v>-5.5764000000000001E-2</v>
      </c>
      <c r="H20" s="76"/>
    </row>
    <row r="21" spans="1:8" ht="15.75" customHeight="1" thickBot="1" x14ac:dyDescent="0.3">
      <c r="A21" s="7">
        <v>14</v>
      </c>
      <c r="B21" s="11" t="s">
        <v>22</v>
      </c>
      <c r="C21" s="3">
        <v>14830000</v>
      </c>
      <c r="D21" s="9">
        <v>1076.79</v>
      </c>
      <c r="E21" s="10">
        <f t="shared" si="0"/>
        <v>7.260890087660149E-3</v>
      </c>
      <c r="F21" s="6">
        <v>109.349037</v>
      </c>
      <c r="G21" s="48">
        <v>-5.5370999999999997E-2</v>
      </c>
      <c r="H21" s="76"/>
    </row>
    <row r="22" spans="1:8" ht="15.75" customHeight="1" thickBot="1" x14ac:dyDescent="0.3">
      <c r="A22" s="7">
        <v>15</v>
      </c>
      <c r="B22" s="11" t="s">
        <v>23</v>
      </c>
      <c r="C22" s="3">
        <v>14830000</v>
      </c>
      <c r="D22" s="9">
        <v>2395.41</v>
      </c>
      <c r="E22" s="10">
        <f t="shared" si="0"/>
        <v>1.6152461227242076E-2</v>
      </c>
      <c r="F22" s="6">
        <v>109.357382</v>
      </c>
      <c r="G22" s="48">
        <v>-5.6356999999999997E-2</v>
      </c>
      <c r="H22" s="76"/>
    </row>
    <row r="23" spans="1:8" ht="15.75" customHeight="1" thickBot="1" x14ac:dyDescent="0.3">
      <c r="A23" s="7">
        <v>16</v>
      </c>
      <c r="B23" s="11" t="s">
        <v>24</v>
      </c>
      <c r="C23" s="3">
        <v>14830000</v>
      </c>
      <c r="D23" s="12">
        <v>695.88</v>
      </c>
      <c r="E23" s="10">
        <f t="shared" si="0"/>
        <v>4.6923803101820635E-3</v>
      </c>
      <c r="F23" s="6">
        <v>109.350599</v>
      </c>
      <c r="G23" s="48">
        <v>-5.6892999999999999E-2</v>
      </c>
      <c r="H23" s="76"/>
    </row>
    <row r="24" spans="1:8" ht="15.75" customHeight="1" thickBot="1" x14ac:dyDescent="0.3">
      <c r="A24" s="7">
        <v>17</v>
      </c>
      <c r="B24" s="11" t="s">
        <v>25</v>
      </c>
      <c r="C24" s="3">
        <v>14830000</v>
      </c>
      <c r="D24" s="12">
        <v>158.53</v>
      </c>
      <c r="E24" s="10">
        <f t="shared" si="0"/>
        <v>1.0689817936614969E-3</v>
      </c>
      <c r="F24" s="6">
        <v>109.36128100000001</v>
      </c>
      <c r="G24" s="48">
        <v>-6.9602999999999998E-2</v>
      </c>
      <c r="H24" s="76"/>
    </row>
    <row r="25" spans="1:8" ht="15.75" customHeight="1" thickBot="1" x14ac:dyDescent="0.3">
      <c r="A25" s="7">
        <v>18</v>
      </c>
      <c r="B25" s="11" t="s">
        <v>26</v>
      </c>
      <c r="C25" s="3">
        <v>14830000</v>
      </c>
      <c r="D25" s="12">
        <v>802.83</v>
      </c>
      <c r="E25" s="10">
        <f t="shared" si="0"/>
        <v>5.4135536075522591E-3</v>
      </c>
      <c r="F25" s="6">
        <v>109.350959</v>
      </c>
      <c r="G25" s="48">
        <v>-5.3241999999999998E-2</v>
      </c>
      <c r="H25" s="76"/>
    </row>
    <row r="26" spans="1:8" ht="15.75" customHeight="1" thickBot="1" x14ac:dyDescent="0.3">
      <c r="A26" s="7">
        <v>19</v>
      </c>
      <c r="B26" s="11" t="s">
        <v>27</v>
      </c>
      <c r="C26" s="3">
        <v>14830000</v>
      </c>
      <c r="D26" s="12">
        <v>407.65</v>
      </c>
      <c r="E26" s="10">
        <f t="shared" si="0"/>
        <v>2.7488199595414697E-3</v>
      </c>
      <c r="F26" s="6">
        <v>109.353515</v>
      </c>
      <c r="G26" s="48">
        <v>-5.1283000000000002E-2</v>
      </c>
      <c r="H26" s="76"/>
    </row>
    <row r="27" spans="1:8" ht="15.75" customHeight="1" thickBot="1" x14ac:dyDescent="0.3">
      <c r="A27" s="7">
        <v>20</v>
      </c>
      <c r="B27" s="11" t="s">
        <v>28</v>
      </c>
      <c r="C27" s="3">
        <v>14830000</v>
      </c>
      <c r="D27" s="12">
        <v>645.80999999999995</v>
      </c>
      <c r="E27" s="10">
        <f t="shared" si="0"/>
        <v>4.3547538772757922E-3</v>
      </c>
      <c r="F27" s="6">
        <v>109.340118</v>
      </c>
      <c r="G27" s="48">
        <v>-6.5781000000000006E-2</v>
      </c>
      <c r="H27" s="76"/>
    </row>
    <row r="28" spans="1:8" ht="15.75" customHeight="1" thickBot="1" x14ac:dyDescent="0.3">
      <c r="A28" s="7">
        <v>21</v>
      </c>
      <c r="B28" s="13" t="s">
        <v>29</v>
      </c>
      <c r="C28" s="3">
        <v>14830000</v>
      </c>
      <c r="D28" s="9">
        <v>3746.88</v>
      </c>
      <c r="E28" s="10">
        <f t="shared" si="0"/>
        <v>2.5265542818610924E-2</v>
      </c>
      <c r="F28" s="6">
        <v>109.348884</v>
      </c>
      <c r="G28" s="48">
        <v>-5.3981000000000001E-2</v>
      </c>
      <c r="H28" s="76"/>
    </row>
    <row r="29" spans="1:8" ht="15.75" customHeight="1" thickBot="1" x14ac:dyDescent="0.3">
      <c r="A29" s="7">
        <v>22</v>
      </c>
      <c r="B29" s="14" t="s">
        <v>30</v>
      </c>
      <c r="C29" s="3">
        <v>14830000</v>
      </c>
      <c r="D29" s="9">
        <v>1097.4100000000001</v>
      </c>
      <c r="E29" s="10">
        <f t="shared" si="0"/>
        <v>7.3999325691166563E-3</v>
      </c>
      <c r="F29" s="6">
        <v>109.348512</v>
      </c>
      <c r="G29" s="48">
        <v>-5.391E-2</v>
      </c>
      <c r="H29" s="76"/>
    </row>
    <row r="30" spans="1:8" ht="15.75" customHeight="1" thickBot="1" x14ac:dyDescent="0.3">
      <c r="A30" s="7">
        <v>23</v>
      </c>
      <c r="B30" s="14" t="s">
        <v>31</v>
      </c>
      <c r="C30" s="3">
        <v>14830000</v>
      </c>
      <c r="D30" s="12">
        <v>202.2</v>
      </c>
      <c r="E30" s="10">
        <f t="shared" si="0"/>
        <v>1.363452461227242E-3</v>
      </c>
      <c r="F30" s="6">
        <v>109.359359</v>
      </c>
      <c r="G30" s="48">
        <v>-5.3664999999999997E-2</v>
      </c>
      <c r="H30" s="76"/>
    </row>
    <row r="31" spans="1:8" ht="15.75" customHeight="1" thickBot="1" x14ac:dyDescent="0.3">
      <c r="A31" s="7">
        <v>24</v>
      </c>
      <c r="B31" s="14" t="s">
        <v>32</v>
      </c>
      <c r="C31" s="3">
        <v>14830000</v>
      </c>
      <c r="D31" s="12">
        <v>621.08000000000004</v>
      </c>
      <c r="E31" s="10">
        <f t="shared" si="0"/>
        <v>4.1879973027646664E-3</v>
      </c>
      <c r="F31" s="6">
        <v>109.365827</v>
      </c>
      <c r="G31" s="48">
        <v>-6.0231E-2</v>
      </c>
      <c r="H31" s="76"/>
    </row>
    <row r="32" spans="1:8" ht="15.75" customHeight="1" thickBot="1" x14ac:dyDescent="0.3">
      <c r="A32" s="7">
        <v>25</v>
      </c>
      <c r="B32" s="14" t="s">
        <v>33</v>
      </c>
      <c r="C32" s="3">
        <v>14830000</v>
      </c>
      <c r="D32" s="12">
        <v>754.22</v>
      </c>
      <c r="E32" s="10">
        <f t="shared" si="0"/>
        <v>5.0857720836142957E-3</v>
      </c>
      <c r="F32" s="6">
        <v>109.34945399999999</v>
      </c>
      <c r="G32" s="48">
        <v>-5.4868E-2</v>
      </c>
      <c r="H32" s="76"/>
    </row>
    <row r="33" spans="1:8" ht="15.75" customHeight="1" thickBot="1" x14ac:dyDescent="0.3">
      <c r="A33" s="7">
        <v>26</v>
      </c>
      <c r="B33" s="14" t="s">
        <v>34</v>
      </c>
      <c r="C33" s="3">
        <v>14830000</v>
      </c>
      <c r="D33" s="12">
        <v>53.71</v>
      </c>
      <c r="E33" s="10">
        <f t="shared" si="0"/>
        <v>3.621712744436952E-4</v>
      </c>
      <c r="F33" s="6">
        <v>109.34874000000001</v>
      </c>
      <c r="G33" s="48">
        <v>-5.4099000000000001E-2</v>
      </c>
      <c r="H33" s="76"/>
    </row>
    <row r="34" spans="1:8" ht="15.75" customHeight="1" thickBot="1" x14ac:dyDescent="0.3">
      <c r="A34" s="7">
        <v>27</v>
      </c>
      <c r="B34" s="14" t="s">
        <v>35</v>
      </c>
      <c r="C34" s="3">
        <v>14830000</v>
      </c>
      <c r="D34" s="9">
        <v>2104.63</v>
      </c>
      <c r="E34" s="10">
        <f t="shared" si="0"/>
        <v>1.4191706001348618E-2</v>
      </c>
      <c r="F34" s="6">
        <v>109.349479</v>
      </c>
      <c r="G34" s="48">
        <v>-5.5337999999999998E-2</v>
      </c>
      <c r="H34" s="76"/>
    </row>
    <row r="35" spans="1:8" ht="15.75" customHeight="1" thickBot="1" x14ac:dyDescent="0.3">
      <c r="A35" s="7">
        <v>28</v>
      </c>
      <c r="B35" s="14" t="s">
        <v>146</v>
      </c>
      <c r="C35" s="3">
        <v>14830000</v>
      </c>
      <c r="D35" s="9">
        <v>171.75</v>
      </c>
      <c r="E35" s="10">
        <f t="shared" si="0"/>
        <v>1.1581254214430208E-3</v>
      </c>
      <c r="F35" s="6">
        <v>109.34973599999999</v>
      </c>
      <c r="G35" s="48">
        <v>-5.5656999999999998E-2</v>
      </c>
      <c r="H35" s="76"/>
    </row>
    <row r="36" spans="1:8" ht="15.75" customHeight="1" thickBot="1" x14ac:dyDescent="0.3">
      <c r="A36" s="7">
        <v>29</v>
      </c>
      <c r="B36" s="14" t="s">
        <v>147</v>
      </c>
      <c r="C36" s="3">
        <v>14830000</v>
      </c>
      <c r="D36" s="9">
        <v>184.92</v>
      </c>
      <c r="E36" s="10">
        <f t="shared" si="0"/>
        <v>1.2469318948078218E-3</v>
      </c>
      <c r="F36" s="6">
        <v>109.356148</v>
      </c>
      <c r="G36" s="48">
        <v>-5.6913999999999999E-2</v>
      </c>
      <c r="H36" s="76"/>
    </row>
    <row r="37" spans="1:8" ht="15.75" customHeight="1" thickBot="1" x14ac:dyDescent="0.3">
      <c r="A37" s="7">
        <v>30</v>
      </c>
      <c r="B37" s="14" t="s">
        <v>162</v>
      </c>
      <c r="C37" s="3">
        <v>14830000</v>
      </c>
      <c r="D37" s="9">
        <v>16328</v>
      </c>
      <c r="E37" s="10"/>
      <c r="F37" s="6"/>
      <c r="G37" s="48"/>
      <c r="H37" s="76"/>
    </row>
    <row r="38" spans="1:8" ht="15.75" customHeight="1" thickBot="1" x14ac:dyDescent="0.3">
      <c r="A38" s="7">
        <v>31</v>
      </c>
      <c r="B38" s="14" t="s">
        <v>163</v>
      </c>
      <c r="C38" s="3">
        <v>14830000</v>
      </c>
      <c r="D38" s="9">
        <v>132</v>
      </c>
      <c r="E38" s="10"/>
      <c r="F38" s="6"/>
      <c r="G38" s="48"/>
      <c r="H38" s="76"/>
    </row>
    <row r="39" spans="1:8" ht="15.75" customHeight="1" thickBot="1" x14ac:dyDescent="0.3">
      <c r="A39" s="7">
        <v>32</v>
      </c>
      <c r="B39" s="14" t="s">
        <v>164</v>
      </c>
      <c r="C39" s="3">
        <v>14830000</v>
      </c>
      <c r="D39" s="9">
        <v>717.05</v>
      </c>
      <c r="E39" s="10"/>
      <c r="F39" s="6"/>
      <c r="G39" s="48"/>
      <c r="H39" s="76"/>
    </row>
    <row r="40" spans="1:8" ht="15.75" customHeight="1" thickBot="1" x14ac:dyDescent="0.3">
      <c r="A40" s="7">
        <v>33</v>
      </c>
      <c r="B40" s="14" t="s">
        <v>165</v>
      </c>
      <c r="C40" s="3">
        <v>14830000</v>
      </c>
      <c r="D40" s="9">
        <v>28925</v>
      </c>
      <c r="E40" s="10"/>
      <c r="F40" s="6"/>
      <c r="G40" s="48"/>
      <c r="H40" s="77"/>
    </row>
    <row r="41" spans="1:8" ht="15.75" customHeight="1" thickBot="1" x14ac:dyDescent="0.3">
      <c r="A41" s="62" t="s">
        <v>36</v>
      </c>
      <c r="B41" s="63"/>
      <c r="C41" s="15">
        <v>14540000</v>
      </c>
      <c r="D41" s="4">
        <f>SUM(D42:D74)</f>
        <v>37968.439999999988</v>
      </c>
      <c r="E41" s="5">
        <f t="shared" si="0"/>
        <v>0.26113094910591467</v>
      </c>
      <c r="F41" s="6"/>
      <c r="G41" s="48"/>
      <c r="H41" s="50"/>
    </row>
    <row r="42" spans="1:8" ht="15.75" customHeight="1" thickBot="1" x14ac:dyDescent="0.3">
      <c r="A42" s="7">
        <v>34</v>
      </c>
      <c r="B42" s="8" t="s">
        <v>37</v>
      </c>
      <c r="C42" s="16">
        <v>14540000</v>
      </c>
      <c r="D42" s="9">
        <v>1063.3499999999999</v>
      </c>
      <c r="E42" s="10">
        <f t="shared" si="0"/>
        <v>7.3132737276478668E-3</v>
      </c>
      <c r="F42" s="6">
        <v>109.33404299999999</v>
      </c>
      <c r="G42" s="48">
        <v>-3.6887000000000003E-2</v>
      </c>
      <c r="H42" s="70">
        <f>36/148*100</f>
        <v>24.324324324324326</v>
      </c>
    </row>
    <row r="43" spans="1:8" ht="15.75" customHeight="1" thickBot="1" x14ac:dyDescent="0.3">
      <c r="A43" s="7">
        <v>35</v>
      </c>
      <c r="B43" s="11" t="s">
        <v>38</v>
      </c>
      <c r="C43" s="16">
        <v>14540000</v>
      </c>
      <c r="D43" s="12">
        <v>795.75</v>
      </c>
      <c r="E43" s="10">
        <f t="shared" si="0"/>
        <v>5.4728335625859699E-3</v>
      </c>
      <c r="F43" s="6">
        <v>109.335813</v>
      </c>
      <c r="G43" s="48">
        <v>-3.9049E-2</v>
      </c>
      <c r="H43" s="71"/>
    </row>
    <row r="44" spans="1:8" ht="15.75" customHeight="1" thickBot="1" x14ac:dyDescent="0.3">
      <c r="A44" s="7">
        <v>36</v>
      </c>
      <c r="B44" s="11" t="s">
        <v>39</v>
      </c>
      <c r="C44" s="16">
        <v>14540000</v>
      </c>
      <c r="D44" s="12">
        <v>600.48</v>
      </c>
      <c r="E44" s="10">
        <f t="shared" si="0"/>
        <v>4.1298486932599731E-3</v>
      </c>
      <c r="F44" s="6">
        <v>109.337361</v>
      </c>
      <c r="G44" s="48">
        <v>-4.0936E-2</v>
      </c>
      <c r="H44" s="71"/>
    </row>
    <row r="45" spans="1:8" ht="15.75" customHeight="1" thickBot="1" x14ac:dyDescent="0.3">
      <c r="A45" s="7">
        <v>37</v>
      </c>
      <c r="B45" s="11" t="s">
        <v>40</v>
      </c>
      <c r="C45" s="16">
        <v>14540000</v>
      </c>
      <c r="D45" s="12">
        <v>364.63</v>
      </c>
      <c r="E45" s="10">
        <f t="shared" si="0"/>
        <v>2.5077716643741406E-3</v>
      </c>
      <c r="F45" s="6">
        <v>109.338477</v>
      </c>
      <c r="G45" s="48">
        <v>-4.2285999999999997E-2</v>
      </c>
      <c r="H45" s="71"/>
    </row>
    <row r="46" spans="1:8" ht="15.75" customHeight="1" thickBot="1" x14ac:dyDescent="0.3">
      <c r="A46" s="7">
        <v>38</v>
      </c>
      <c r="B46" s="11" t="s">
        <v>41</v>
      </c>
      <c r="C46" s="16">
        <v>14540000</v>
      </c>
      <c r="D46" s="12">
        <v>314.11</v>
      </c>
      <c r="E46" s="10">
        <f t="shared" si="0"/>
        <v>2.1603163686382395E-3</v>
      </c>
      <c r="F46" s="6">
        <v>109.339223</v>
      </c>
      <c r="G46" s="48">
        <v>-4.3167999999999998E-2</v>
      </c>
      <c r="H46" s="71"/>
    </row>
    <row r="47" spans="1:8" ht="15.75" customHeight="1" thickBot="1" x14ac:dyDescent="0.3">
      <c r="A47" s="7">
        <v>39</v>
      </c>
      <c r="B47" s="11" t="s">
        <v>42</v>
      </c>
      <c r="C47" s="16">
        <v>14540000</v>
      </c>
      <c r="D47" s="9">
        <v>1107.4100000000001</v>
      </c>
      <c r="E47" s="10">
        <f t="shared" si="0"/>
        <v>7.6162998624484191E-3</v>
      </c>
      <c r="F47" s="6">
        <v>109.340355</v>
      </c>
      <c r="G47" s="48">
        <v>-4.4495E-2</v>
      </c>
      <c r="H47" s="71"/>
    </row>
    <row r="48" spans="1:8" ht="15.75" customHeight="1" thickBot="1" x14ac:dyDescent="0.3">
      <c r="A48" s="7">
        <v>40</v>
      </c>
      <c r="B48" s="17" t="s">
        <v>43</v>
      </c>
      <c r="C48" s="16">
        <v>14540000</v>
      </c>
      <c r="D48" s="12">
        <v>762.94</v>
      </c>
      <c r="E48" s="10">
        <f t="shared" si="0"/>
        <v>5.2471801925722148E-3</v>
      </c>
      <c r="F48" s="6">
        <v>109.34193999999999</v>
      </c>
      <c r="G48" s="48">
        <v>-4.6372999999999998E-2</v>
      </c>
      <c r="H48" s="71"/>
    </row>
    <row r="49" spans="1:8" ht="15.75" customHeight="1" thickBot="1" x14ac:dyDescent="0.3">
      <c r="A49" s="7">
        <v>41</v>
      </c>
      <c r="B49" s="17" t="s">
        <v>44</v>
      </c>
      <c r="C49" s="16">
        <v>14540000</v>
      </c>
      <c r="D49" s="42">
        <v>1102.31</v>
      </c>
      <c r="E49" s="10">
        <f t="shared" si="0"/>
        <v>7.581224209078404E-3</v>
      </c>
      <c r="F49" s="6">
        <v>109.343805</v>
      </c>
      <c r="G49" s="48">
        <v>-4.8586999999999998E-2</v>
      </c>
      <c r="H49" s="71"/>
    </row>
    <row r="50" spans="1:8" ht="15.75" customHeight="1" thickBot="1" x14ac:dyDescent="0.3">
      <c r="A50" s="7">
        <v>42</v>
      </c>
      <c r="B50" s="17" t="s">
        <v>149</v>
      </c>
      <c r="C50" s="16">
        <v>14540000</v>
      </c>
      <c r="D50" s="42">
        <v>1568.32</v>
      </c>
      <c r="E50" s="10">
        <f t="shared" si="0"/>
        <v>1.078624484181568E-2</v>
      </c>
      <c r="F50" s="6">
        <v>109.345957</v>
      </c>
      <c r="G50" s="48">
        <v>-5.1122000000000001E-2</v>
      </c>
      <c r="H50" s="71"/>
    </row>
    <row r="51" spans="1:8" ht="15.75" customHeight="1" thickBot="1" x14ac:dyDescent="0.3">
      <c r="A51" s="7">
        <v>43</v>
      </c>
      <c r="B51" s="17" t="s">
        <v>45</v>
      </c>
      <c r="C51" s="16">
        <v>14540000</v>
      </c>
      <c r="D51" s="9">
        <v>3125.91</v>
      </c>
      <c r="E51" s="10">
        <f t="shared" si="0"/>
        <v>2.1498693259972491E-2</v>
      </c>
      <c r="F51" s="6">
        <v>109.33628899999999</v>
      </c>
      <c r="G51" s="48">
        <v>-4.4830000000000002E-2</v>
      </c>
      <c r="H51" s="71"/>
    </row>
    <row r="52" spans="1:8" ht="15.75" customHeight="1" thickBot="1" x14ac:dyDescent="0.3">
      <c r="A52" s="7">
        <v>44</v>
      </c>
      <c r="B52" s="17" t="s">
        <v>46</v>
      </c>
      <c r="C52" s="16">
        <v>14540000</v>
      </c>
      <c r="D52" s="12">
        <v>184.83</v>
      </c>
      <c r="E52" s="10">
        <f t="shared" si="0"/>
        <v>1.2711829436038516E-3</v>
      </c>
      <c r="F52" s="6">
        <v>109.32897199999999</v>
      </c>
      <c r="G52" s="48">
        <v>-3.9108999999999998E-2</v>
      </c>
      <c r="H52" s="71"/>
    </row>
    <row r="53" spans="1:8" ht="15.75" customHeight="1" thickBot="1" x14ac:dyDescent="0.3">
      <c r="A53" s="7">
        <v>45</v>
      </c>
      <c r="B53" s="17" t="s">
        <v>47</v>
      </c>
      <c r="C53" s="16">
        <v>14540000</v>
      </c>
      <c r="D53" s="12">
        <v>186.99</v>
      </c>
      <c r="E53" s="10">
        <f t="shared" si="0"/>
        <v>1.2860385144429162E-3</v>
      </c>
      <c r="F53" s="6">
        <v>109.33635099999999</v>
      </c>
      <c r="G53" s="48">
        <v>-4.9515999999999998E-2</v>
      </c>
      <c r="H53" s="71"/>
    </row>
    <row r="54" spans="1:8" ht="15.75" customHeight="1" thickBot="1" x14ac:dyDescent="0.3">
      <c r="A54" s="7">
        <v>46</v>
      </c>
      <c r="B54" s="17" t="s">
        <v>48</v>
      </c>
      <c r="C54" s="16">
        <v>14540000</v>
      </c>
      <c r="D54" s="12">
        <v>541.03</v>
      </c>
      <c r="E54" s="10">
        <f t="shared" si="0"/>
        <v>3.7209766162310865E-3</v>
      </c>
      <c r="F54" s="6">
        <v>109.33944700000001</v>
      </c>
      <c r="G54" s="48">
        <v>-4.8642999999999999E-2</v>
      </c>
      <c r="H54" s="71"/>
    </row>
    <row r="55" spans="1:8" ht="15.75" customHeight="1" thickBot="1" x14ac:dyDescent="0.3">
      <c r="A55" s="7">
        <v>47</v>
      </c>
      <c r="B55" s="17" t="s">
        <v>49</v>
      </c>
      <c r="C55" s="16">
        <v>14540000</v>
      </c>
      <c r="D55" s="12">
        <v>549.99</v>
      </c>
      <c r="E55" s="10">
        <f t="shared" si="0"/>
        <v>3.7825997248968363E-3</v>
      </c>
      <c r="F55" s="6">
        <v>109.329016</v>
      </c>
      <c r="G55" s="48">
        <v>-3.9510000000000003E-2</v>
      </c>
      <c r="H55" s="71"/>
    </row>
    <row r="56" spans="1:8" ht="15.75" customHeight="1" thickBot="1" x14ac:dyDescent="0.3">
      <c r="A56" s="7">
        <v>48</v>
      </c>
      <c r="B56" s="17" t="s">
        <v>50</v>
      </c>
      <c r="C56" s="16">
        <v>14540000</v>
      </c>
      <c r="D56" s="9">
        <v>4754.2</v>
      </c>
      <c r="E56" s="10">
        <f t="shared" si="0"/>
        <v>3.2697386519944978E-2</v>
      </c>
      <c r="F56" s="6">
        <v>109.331593</v>
      </c>
      <c r="G56" s="48">
        <v>-4.4103999999999997E-2</v>
      </c>
      <c r="H56" s="71"/>
    </row>
    <row r="57" spans="1:8" ht="15.75" customHeight="1" thickBot="1" x14ac:dyDescent="0.3">
      <c r="A57" s="7">
        <v>49</v>
      </c>
      <c r="B57" s="17" t="s">
        <v>51</v>
      </c>
      <c r="C57" s="16">
        <v>14540000</v>
      </c>
      <c r="D57" s="9">
        <v>3383.58</v>
      </c>
      <c r="E57" s="10">
        <f t="shared" si="0"/>
        <v>2.3270839064649242E-2</v>
      </c>
      <c r="F57" s="6">
        <v>109.321935</v>
      </c>
      <c r="G57" s="48">
        <v>-4.5516000000000001E-2</v>
      </c>
      <c r="H57" s="71"/>
    </row>
    <row r="58" spans="1:8" ht="15.75" customHeight="1" thickBot="1" x14ac:dyDescent="0.3">
      <c r="A58" s="7">
        <v>50</v>
      </c>
      <c r="B58" s="17" t="s">
        <v>52</v>
      </c>
      <c r="C58" s="16">
        <v>14540000</v>
      </c>
      <c r="D58" s="9">
        <v>3488.43</v>
      </c>
      <c r="E58" s="10">
        <f t="shared" si="0"/>
        <v>2.3991953232462171E-2</v>
      </c>
      <c r="F58" s="6">
        <v>109.32313600000001</v>
      </c>
      <c r="G58" s="48">
        <v>-4.4345000000000002E-2</v>
      </c>
      <c r="H58" s="71"/>
    </row>
    <row r="59" spans="1:8" ht="15.75" customHeight="1" thickBot="1" x14ac:dyDescent="0.3">
      <c r="A59" s="7">
        <v>51</v>
      </c>
      <c r="B59" s="17" t="s">
        <v>53</v>
      </c>
      <c r="C59" s="16">
        <v>14540000</v>
      </c>
      <c r="D59" s="12">
        <v>312.55</v>
      </c>
      <c r="E59" s="10">
        <f t="shared" si="0"/>
        <v>2.1495873452544705E-3</v>
      </c>
      <c r="F59" s="6">
        <v>109.322536</v>
      </c>
      <c r="G59" s="48">
        <v>-4.4962000000000002E-2</v>
      </c>
      <c r="H59" s="71"/>
    </row>
    <row r="60" spans="1:8" ht="15.75" customHeight="1" thickBot="1" x14ac:dyDescent="0.3">
      <c r="A60" s="7">
        <v>52</v>
      </c>
      <c r="B60" s="17" t="s">
        <v>54</v>
      </c>
      <c r="C60" s="16">
        <v>14540000</v>
      </c>
      <c r="D60" s="12">
        <v>404.88</v>
      </c>
      <c r="E60" s="10">
        <f t="shared" si="0"/>
        <v>2.7845942228335624E-3</v>
      </c>
      <c r="F60" s="6">
        <v>109.319238</v>
      </c>
      <c r="G60" s="48">
        <v>-4.7926999999999997E-2</v>
      </c>
      <c r="H60" s="71"/>
    </row>
    <row r="61" spans="1:8" ht="15.75" customHeight="1" thickBot="1" x14ac:dyDescent="0.3">
      <c r="A61" s="7">
        <v>53</v>
      </c>
      <c r="B61" s="17" t="s">
        <v>55</v>
      </c>
      <c r="C61" s="16">
        <v>14540000</v>
      </c>
      <c r="D61" s="12">
        <v>163.44</v>
      </c>
      <c r="E61" s="10">
        <f t="shared" si="0"/>
        <v>1.1240715268225586E-3</v>
      </c>
      <c r="F61" s="6">
        <v>109.338617</v>
      </c>
      <c r="G61" s="48">
        <v>-4.1938000000000003E-2</v>
      </c>
      <c r="H61" s="71"/>
    </row>
    <row r="62" spans="1:8" ht="15.75" customHeight="1" thickBot="1" x14ac:dyDescent="0.3">
      <c r="A62" s="7">
        <v>54</v>
      </c>
      <c r="B62" s="18" t="s">
        <v>56</v>
      </c>
      <c r="C62" s="16">
        <v>14540000</v>
      </c>
      <c r="D62" s="12">
        <v>125.83</v>
      </c>
      <c r="E62" s="10">
        <f t="shared" si="0"/>
        <v>8.654057771664374E-4</v>
      </c>
      <c r="F62" s="6">
        <v>109.337823</v>
      </c>
      <c r="G62" s="48">
        <v>-3.0335000000000001E-2</v>
      </c>
      <c r="H62" s="71"/>
    </row>
    <row r="63" spans="1:8" ht="15.75" customHeight="1" thickBot="1" x14ac:dyDescent="0.3">
      <c r="A63" s="7">
        <v>55</v>
      </c>
      <c r="B63" s="17" t="s">
        <v>57</v>
      </c>
      <c r="C63" s="16">
        <v>14540000</v>
      </c>
      <c r="D63" s="9">
        <v>1910.03</v>
      </c>
      <c r="E63" s="10">
        <f t="shared" si="0"/>
        <v>1.3136382393397523E-2</v>
      </c>
      <c r="F63" s="6">
        <v>109.335407</v>
      </c>
      <c r="G63" s="48">
        <v>-3.2794999999999998E-2</v>
      </c>
      <c r="H63" s="71"/>
    </row>
    <row r="64" spans="1:8" ht="15.75" customHeight="1" thickBot="1" x14ac:dyDescent="0.3">
      <c r="A64" s="7">
        <v>56</v>
      </c>
      <c r="B64" s="17" t="s">
        <v>58</v>
      </c>
      <c r="C64" s="16">
        <v>14540000</v>
      </c>
      <c r="D64" s="12">
        <v>503.17</v>
      </c>
      <c r="E64" s="10">
        <f t="shared" si="0"/>
        <v>3.4605914718019255E-3</v>
      </c>
      <c r="F64" s="6">
        <v>109.34528</v>
      </c>
      <c r="G64" s="48">
        <v>-3.1830999999999998E-2</v>
      </c>
      <c r="H64" s="71"/>
    </row>
    <row r="65" spans="1:8" ht="15.75" customHeight="1" thickBot="1" x14ac:dyDescent="0.3">
      <c r="A65" s="7">
        <v>57</v>
      </c>
      <c r="B65" s="19" t="s">
        <v>59</v>
      </c>
      <c r="C65" s="16">
        <v>14540000</v>
      </c>
      <c r="D65" s="9">
        <v>1617.36</v>
      </c>
      <c r="E65" s="10">
        <f t="shared" si="0"/>
        <v>1.1123521320495185E-2</v>
      </c>
      <c r="F65" s="6">
        <v>109.345462</v>
      </c>
      <c r="G65" s="48">
        <v>-3.2596E-2</v>
      </c>
      <c r="H65" s="71"/>
    </row>
    <row r="66" spans="1:8" ht="15.75" customHeight="1" thickBot="1" x14ac:dyDescent="0.3">
      <c r="A66" s="7">
        <v>58</v>
      </c>
      <c r="B66" s="17" t="s">
        <v>60</v>
      </c>
      <c r="C66" s="16">
        <v>14540000</v>
      </c>
      <c r="D66" s="12">
        <v>491.85</v>
      </c>
      <c r="E66" s="10">
        <f t="shared" si="0"/>
        <v>3.3827372764786796E-3</v>
      </c>
      <c r="F66" s="6">
        <v>109.342125</v>
      </c>
      <c r="G66" s="48">
        <v>-3.5782000000000001E-2</v>
      </c>
      <c r="H66" s="71"/>
    </row>
    <row r="67" spans="1:8" ht="15.75" customHeight="1" thickBot="1" x14ac:dyDescent="0.3">
      <c r="A67" s="7">
        <v>59</v>
      </c>
      <c r="B67" s="17" t="s">
        <v>61</v>
      </c>
      <c r="C67" s="16">
        <v>14540000</v>
      </c>
      <c r="D67" s="12">
        <v>430.1</v>
      </c>
      <c r="E67" s="10">
        <f t="shared" si="0"/>
        <v>2.9580467675378265E-3</v>
      </c>
      <c r="F67" s="6">
        <v>109.343592</v>
      </c>
      <c r="G67" s="48">
        <v>-4.3966999999999999E-2</v>
      </c>
      <c r="H67" s="71"/>
    </row>
    <row r="68" spans="1:8" ht="15.75" customHeight="1" thickBot="1" x14ac:dyDescent="0.3">
      <c r="A68" s="7">
        <v>60</v>
      </c>
      <c r="B68" s="17" t="s">
        <v>62</v>
      </c>
      <c r="C68" s="16">
        <v>14540000</v>
      </c>
      <c r="D68" s="9">
        <v>3947.59</v>
      </c>
      <c r="E68" s="10">
        <f t="shared" si="0"/>
        <v>2.7149862448418154E-2</v>
      </c>
      <c r="F68" s="6">
        <v>109.34915599999999</v>
      </c>
      <c r="G68" s="48">
        <v>-3.8685999999999998E-2</v>
      </c>
      <c r="H68" s="71"/>
    </row>
    <row r="69" spans="1:8" ht="15.75" customHeight="1" thickBot="1" x14ac:dyDescent="0.3">
      <c r="A69" s="7">
        <v>61</v>
      </c>
      <c r="B69" s="17" t="s">
        <v>63</v>
      </c>
      <c r="C69" s="16">
        <v>14540000</v>
      </c>
      <c r="D69" s="9">
        <v>2424.63</v>
      </c>
      <c r="E69" s="10">
        <f t="shared" si="0"/>
        <v>1.6675584594222834E-2</v>
      </c>
      <c r="F69" s="6">
        <v>109.349165</v>
      </c>
      <c r="G69" s="48">
        <v>-3.8993E-2</v>
      </c>
      <c r="H69" s="71"/>
    </row>
    <row r="70" spans="1:8" ht="15.75" customHeight="1" thickBot="1" x14ac:dyDescent="0.3">
      <c r="A70" s="7">
        <v>62</v>
      </c>
      <c r="B70" s="13" t="s">
        <v>64</v>
      </c>
      <c r="C70" s="16">
        <v>14540000</v>
      </c>
      <c r="D70" s="12">
        <v>300.14999999999998</v>
      </c>
      <c r="E70" s="10">
        <f t="shared" si="0"/>
        <v>2.0643053645116919E-3</v>
      </c>
      <c r="F70" s="6">
        <v>109.328789</v>
      </c>
      <c r="G70" s="48">
        <v>-4.0125000000000001E-2</v>
      </c>
      <c r="H70" s="71"/>
    </row>
    <row r="71" spans="1:8" ht="15.75" customHeight="1" thickBot="1" x14ac:dyDescent="0.3">
      <c r="A71" s="7">
        <v>63</v>
      </c>
      <c r="B71" s="20" t="s">
        <v>65</v>
      </c>
      <c r="C71" s="16">
        <v>14540000</v>
      </c>
      <c r="D71" s="12">
        <v>896.03</v>
      </c>
      <c r="E71" s="10">
        <f t="shared" si="0"/>
        <v>6.1625171939477296E-3</v>
      </c>
      <c r="F71" s="6">
        <v>109.34018399999999</v>
      </c>
      <c r="G71" s="48">
        <v>-3.6387999999999997E-2</v>
      </c>
      <c r="H71" s="71"/>
    </row>
    <row r="72" spans="1:8" ht="15.75" customHeight="1" thickBot="1" x14ac:dyDescent="0.3">
      <c r="A72" s="7">
        <v>64</v>
      </c>
      <c r="B72" s="20" t="s">
        <v>66</v>
      </c>
      <c r="C72" s="16">
        <v>14540000</v>
      </c>
      <c r="D72" s="12">
        <v>314.45</v>
      </c>
      <c r="E72" s="10">
        <f t="shared" si="0"/>
        <v>2.1626547455295738E-3</v>
      </c>
      <c r="F72" s="6">
        <v>109.33577200000001</v>
      </c>
      <c r="G72" s="48">
        <v>-4.8871999999999999E-2</v>
      </c>
      <c r="H72" s="71"/>
    </row>
    <row r="73" spans="1:8" ht="15.75" customHeight="1" thickBot="1" x14ac:dyDescent="0.3">
      <c r="A73" s="7">
        <v>65</v>
      </c>
      <c r="B73" s="21" t="s">
        <v>67</v>
      </c>
      <c r="C73" s="16">
        <v>14540000</v>
      </c>
      <c r="D73" s="12">
        <v>61.52</v>
      </c>
      <c r="E73" s="10">
        <f t="shared" si="0"/>
        <v>4.2310866574965614E-4</v>
      </c>
      <c r="F73" s="6">
        <v>109.32501600000001</v>
      </c>
      <c r="G73" s="48">
        <v>-4.249E-2</v>
      </c>
      <c r="H73" s="71"/>
    </row>
    <row r="74" spans="1:8" ht="15.75" customHeight="1" thickBot="1" x14ac:dyDescent="0.3">
      <c r="A74" s="7">
        <v>66</v>
      </c>
      <c r="B74" s="38" t="s">
        <v>144</v>
      </c>
      <c r="C74" s="16">
        <v>14540000</v>
      </c>
      <c r="D74" s="12">
        <v>170.6</v>
      </c>
      <c r="E74" s="10">
        <f t="shared" si="0"/>
        <v>1.1733149931224208E-3</v>
      </c>
      <c r="F74" s="6">
        <v>109.348618</v>
      </c>
      <c r="G74" s="48">
        <v>-3.9265000000000001E-2</v>
      </c>
      <c r="H74" s="71"/>
    </row>
    <row r="75" spans="1:8" ht="15.75" customHeight="1" thickBot="1" x14ac:dyDescent="0.3">
      <c r="A75" s="7">
        <v>67</v>
      </c>
      <c r="B75" s="45" t="s">
        <v>156</v>
      </c>
      <c r="C75" s="16">
        <v>14540000</v>
      </c>
      <c r="D75" s="43">
        <v>289.25</v>
      </c>
      <c r="E75" s="10"/>
      <c r="F75" s="6"/>
      <c r="G75" s="48"/>
      <c r="H75" s="71"/>
    </row>
    <row r="76" spans="1:8" ht="15.75" customHeight="1" thickBot="1" x14ac:dyDescent="0.3">
      <c r="A76" s="7">
        <v>68</v>
      </c>
      <c r="B76" s="46" t="s">
        <v>157</v>
      </c>
      <c r="C76" s="16">
        <v>14540000</v>
      </c>
      <c r="D76" s="44">
        <v>680.89</v>
      </c>
      <c r="E76" s="10"/>
      <c r="F76" s="6"/>
      <c r="G76" s="48"/>
      <c r="H76" s="71"/>
    </row>
    <row r="77" spans="1:8" ht="15.75" customHeight="1" thickBot="1" x14ac:dyDescent="0.3">
      <c r="A77" s="7">
        <v>69</v>
      </c>
      <c r="B77" s="45" t="s">
        <v>152</v>
      </c>
      <c r="C77" s="16">
        <v>14540000</v>
      </c>
      <c r="D77" s="44">
        <v>207.74</v>
      </c>
      <c r="E77" s="10"/>
      <c r="F77" s="6"/>
      <c r="G77" s="48"/>
      <c r="H77" s="72"/>
    </row>
    <row r="78" spans="1:8" ht="15.75" customHeight="1" thickBot="1" x14ac:dyDescent="0.3">
      <c r="A78" s="78"/>
      <c r="B78" s="45" t="s">
        <v>166</v>
      </c>
      <c r="C78" s="16">
        <v>14540000</v>
      </c>
      <c r="D78" s="43">
        <v>272.5</v>
      </c>
      <c r="E78" s="10"/>
      <c r="F78" s="6"/>
      <c r="G78" s="48"/>
      <c r="H78" s="51"/>
    </row>
    <row r="79" spans="1:8" ht="15.75" customHeight="1" thickBot="1" x14ac:dyDescent="0.3">
      <c r="A79" s="52" t="s">
        <v>69</v>
      </c>
      <c r="B79" s="53"/>
      <c r="C79" s="23">
        <v>15510000</v>
      </c>
      <c r="D79" s="4">
        <f>SUM(D80:D119)</f>
        <v>33302.379999999997</v>
      </c>
      <c r="E79" s="5">
        <f t="shared" si="0"/>
        <v>0.21471553836234686</v>
      </c>
      <c r="F79" s="6"/>
      <c r="G79" s="48"/>
      <c r="H79" s="50"/>
    </row>
    <row r="80" spans="1:8" ht="15.75" customHeight="1" thickBot="1" x14ac:dyDescent="0.3">
      <c r="A80" s="24">
        <v>70</v>
      </c>
      <c r="B80" s="25" t="s">
        <v>70</v>
      </c>
      <c r="C80" s="26">
        <v>15510000</v>
      </c>
      <c r="D80" s="9">
        <v>1009.19</v>
      </c>
      <c r="E80" s="10">
        <f t="shared" ref="E80:E148" si="1">D80/C80*100</f>
        <v>6.506705351386202E-3</v>
      </c>
      <c r="F80" s="6">
        <v>109.335279</v>
      </c>
      <c r="G80" s="48">
        <v>-1.9598999999999998E-2</v>
      </c>
      <c r="H80" s="70">
        <f>41/148*100</f>
        <v>27.702702702702702</v>
      </c>
    </row>
    <row r="81" spans="1:8" ht="15.75" customHeight="1" thickBot="1" x14ac:dyDescent="0.3">
      <c r="A81" s="24">
        <v>71</v>
      </c>
      <c r="B81" s="17" t="s">
        <v>71</v>
      </c>
      <c r="C81" s="26">
        <v>15510000</v>
      </c>
      <c r="D81" s="12">
        <v>967.7</v>
      </c>
      <c r="E81" s="10">
        <f t="shared" si="1"/>
        <v>6.239200515796261E-3</v>
      </c>
      <c r="F81" s="6">
        <v>109.338364</v>
      </c>
      <c r="G81" s="48">
        <v>-2.2075999999999998E-2</v>
      </c>
      <c r="H81" s="71"/>
    </row>
    <row r="82" spans="1:8" ht="15.75" customHeight="1" thickBot="1" x14ac:dyDescent="0.3">
      <c r="A82" s="24">
        <v>72</v>
      </c>
      <c r="B82" s="17" t="s">
        <v>72</v>
      </c>
      <c r="C82" s="26">
        <v>15510000</v>
      </c>
      <c r="D82" s="12">
        <v>203.49</v>
      </c>
      <c r="E82" s="10">
        <f t="shared" si="1"/>
        <v>1.3119922630560929E-3</v>
      </c>
      <c r="F82" s="6">
        <v>109.337611</v>
      </c>
      <c r="G82" s="48">
        <v>-2.3050000000000001E-2</v>
      </c>
      <c r="H82" s="71"/>
    </row>
    <row r="83" spans="1:8" ht="15.75" customHeight="1" thickBot="1" x14ac:dyDescent="0.3">
      <c r="A83" s="24">
        <v>73</v>
      </c>
      <c r="B83" s="17" t="s">
        <v>73</v>
      </c>
      <c r="C83" s="26">
        <v>15510000</v>
      </c>
      <c r="D83" s="9">
        <v>19671.310000000001</v>
      </c>
      <c r="E83" s="10">
        <f t="shared" si="1"/>
        <v>0.12682985170857511</v>
      </c>
      <c r="F83" s="6">
        <v>109.339456</v>
      </c>
      <c r="G83" s="48">
        <v>-2.1831E-2</v>
      </c>
      <c r="H83" s="71"/>
    </row>
    <row r="84" spans="1:8" ht="15.75" customHeight="1" thickBot="1" x14ac:dyDescent="0.3">
      <c r="A84" s="24">
        <v>74</v>
      </c>
      <c r="B84" s="17" t="s">
        <v>74</v>
      </c>
      <c r="C84" s="26">
        <v>15510000</v>
      </c>
      <c r="D84" s="12">
        <v>18.61</v>
      </c>
      <c r="E84" s="10">
        <f t="shared" si="1"/>
        <v>1.1998710509348806E-4</v>
      </c>
      <c r="F84" s="6">
        <v>109.336096</v>
      </c>
      <c r="G84" s="48">
        <v>-2.3418999999999999E-2</v>
      </c>
      <c r="H84" s="71"/>
    </row>
    <row r="85" spans="1:8" ht="15.75" customHeight="1" thickBot="1" x14ac:dyDescent="0.3">
      <c r="A85" s="24">
        <v>75</v>
      </c>
      <c r="B85" s="17" t="s">
        <v>75</v>
      </c>
      <c r="C85" s="26">
        <v>15510000</v>
      </c>
      <c r="D85" s="12">
        <v>35.53</v>
      </c>
      <c r="E85" s="10">
        <f t="shared" si="1"/>
        <v>2.2907801418439716E-4</v>
      </c>
      <c r="F85" s="6">
        <v>109.339564</v>
      </c>
      <c r="G85" s="48">
        <v>-2.2877000000000002E-2</v>
      </c>
      <c r="H85" s="71"/>
    </row>
    <row r="86" spans="1:8" ht="15.75" customHeight="1" thickBot="1" x14ac:dyDescent="0.3">
      <c r="A86" s="24">
        <v>76</v>
      </c>
      <c r="B86" s="17" t="s">
        <v>76</v>
      </c>
      <c r="C86" s="26">
        <v>15510000</v>
      </c>
      <c r="D86" s="12">
        <v>45.88</v>
      </c>
      <c r="E86" s="10">
        <f t="shared" si="1"/>
        <v>2.9580915538362346E-4</v>
      </c>
      <c r="F86" s="6">
        <v>109.33709399999999</v>
      </c>
      <c r="G86" s="48">
        <v>-2.4152E-2</v>
      </c>
      <c r="H86" s="71"/>
    </row>
    <row r="87" spans="1:8" ht="15.75" customHeight="1" thickBot="1" x14ac:dyDescent="0.3">
      <c r="A87" s="24">
        <v>77</v>
      </c>
      <c r="B87" s="17" t="s">
        <v>77</v>
      </c>
      <c r="C87" s="26">
        <v>15510000</v>
      </c>
      <c r="D87" s="12">
        <v>386.93</v>
      </c>
      <c r="E87" s="10">
        <f t="shared" si="1"/>
        <v>2.4947130883301097E-3</v>
      </c>
      <c r="F87" s="6">
        <v>109.336887</v>
      </c>
      <c r="G87" s="48">
        <v>-2.2501E-2</v>
      </c>
      <c r="H87" s="71"/>
    </row>
    <row r="88" spans="1:8" ht="15.75" customHeight="1" thickBot="1" x14ac:dyDescent="0.3">
      <c r="A88" s="24">
        <v>78</v>
      </c>
      <c r="B88" s="17" t="s">
        <v>78</v>
      </c>
      <c r="C88" s="26">
        <v>15510000</v>
      </c>
      <c r="D88" s="12">
        <v>40.1</v>
      </c>
      <c r="E88" s="10">
        <f t="shared" si="1"/>
        <v>2.5854287556415217E-4</v>
      </c>
      <c r="F88" s="6">
        <v>109.33561</v>
      </c>
      <c r="G88" s="48">
        <v>-2.0681999999999999E-2</v>
      </c>
      <c r="H88" s="71"/>
    </row>
    <row r="89" spans="1:8" ht="15.75" customHeight="1" thickBot="1" x14ac:dyDescent="0.3">
      <c r="A89" s="24">
        <v>79</v>
      </c>
      <c r="B89" s="17" t="s">
        <v>79</v>
      </c>
      <c r="C89" s="26">
        <v>15510000</v>
      </c>
      <c r="D89" s="12">
        <v>48.08</v>
      </c>
      <c r="E89" s="10">
        <f t="shared" si="1"/>
        <v>3.0999355254674403E-4</v>
      </c>
      <c r="F89" s="6">
        <v>109.336061</v>
      </c>
      <c r="G89" s="48">
        <v>-2.1888999999999999E-2</v>
      </c>
      <c r="H89" s="71"/>
    </row>
    <row r="90" spans="1:8" ht="15.75" customHeight="1" thickBot="1" x14ac:dyDescent="0.3">
      <c r="A90" s="24">
        <v>80</v>
      </c>
      <c r="B90" s="27" t="s">
        <v>80</v>
      </c>
      <c r="C90" s="26">
        <v>15510000</v>
      </c>
      <c r="D90" s="9">
        <v>1787.53</v>
      </c>
      <c r="E90" s="10">
        <f t="shared" si="1"/>
        <v>1.1525016118633139E-2</v>
      </c>
      <c r="F90" s="6">
        <v>109.34124300000001</v>
      </c>
      <c r="G90" s="48">
        <v>-2.8191999999999998E-2</v>
      </c>
      <c r="H90" s="71"/>
    </row>
    <row r="91" spans="1:8" ht="15.75" customHeight="1" thickBot="1" x14ac:dyDescent="0.3">
      <c r="A91" s="24">
        <v>81</v>
      </c>
      <c r="B91" s="18" t="s">
        <v>81</v>
      </c>
      <c r="C91" s="26">
        <v>15510000</v>
      </c>
      <c r="D91" s="28">
        <v>728.34</v>
      </c>
      <c r="E91" s="10">
        <f t="shared" si="1"/>
        <v>4.6959381044487433E-3</v>
      </c>
      <c r="F91" s="6">
        <v>109.33661600000001</v>
      </c>
      <c r="G91" s="48">
        <v>-3.0129E-2</v>
      </c>
      <c r="H91" s="71"/>
    </row>
    <row r="92" spans="1:8" ht="15.75" customHeight="1" thickBot="1" x14ac:dyDescent="0.3">
      <c r="A92" s="24">
        <v>82</v>
      </c>
      <c r="B92" s="17" t="s">
        <v>82</v>
      </c>
      <c r="C92" s="26">
        <v>15510000</v>
      </c>
      <c r="D92" s="12">
        <v>28.51</v>
      </c>
      <c r="E92" s="10">
        <f t="shared" si="1"/>
        <v>1.8381689232753064E-4</v>
      </c>
      <c r="F92" s="6">
        <v>109.331659</v>
      </c>
      <c r="G92" s="48">
        <v>-2.6325000000000001E-2</v>
      </c>
      <c r="H92" s="71"/>
    </row>
    <row r="93" spans="1:8" ht="15.75" customHeight="1" thickBot="1" x14ac:dyDescent="0.3">
      <c r="A93" s="24">
        <v>83</v>
      </c>
      <c r="B93" s="17" t="s">
        <v>83</v>
      </c>
      <c r="C93" s="26">
        <v>15510000</v>
      </c>
      <c r="D93" s="12">
        <v>37.630000000000003</v>
      </c>
      <c r="E93" s="10">
        <f t="shared" si="1"/>
        <v>2.4261766602192135E-4</v>
      </c>
      <c r="F93" s="6">
        <v>109.336552</v>
      </c>
      <c r="G93" s="48">
        <v>-3.0311999999999999E-2</v>
      </c>
      <c r="H93" s="71"/>
    </row>
    <row r="94" spans="1:8" ht="15.75" customHeight="1" thickBot="1" x14ac:dyDescent="0.3">
      <c r="A94" s="24">
        <v>84</v>
      </c>
      <c r="B94" s="17" t="s">
        <v>84</v>
      </c>
      <c r="C94" s="26">
        <v>15510000</v>
      </c>
      <c r="D94" s="12">
        <v>311.42</v>
      </c>
      <c r="E94" s="10">
        <f t="shared" si="1"/>
        <v>2.0078658929722762E-3</v>
      </c>
      <c r="F94" s="6">
        <v>109.33446600000001</v>
      </c>
      <c r="G94" s="48">
        <v>-2.5217E-2</v>
      </c>
      <c r="H94" s="71"/>
    </row>
    <row r="95" spans="1:8" ht="15.75" customHeight="1" thickBot="1" x14ac:dyDescent="0.3">
      <c r="A95" s="24">
        <v>85</v>
      </c>
      <c r="B95" s="17" t="s">
        <v>85</v>
      </c>
      <c r="C95" s="26">
        <v>15510000</v>
      </c>
      <c r="D95" s="12">
        <v>166.77</v>
      </c>
      <c r="E95" s="10">
        <f t="shared" si="1"/>
        <v>1.0752417794970988E-3</v>
      </c>
      <c r="F95" s="6">
        <v>109.334489</v>
      </c>
      <c r="G95" s="48">
        <v>-2.8757999999999999E-2</v>
      </c>
      <c r="H95" s="71"/>
    </row>
    <row r="96" spans="1:8" ht="15.75" customHeight="1" thickBot="1" x14ac:dyDescent="0.3">
      <c r="A96" s="24">
        <v>86</v>
      </c>
      <c r="B96" s="17" t="s">
        <v>86</v>
      </c>
      <c r="C96" s="26">
        <v>15510000</v>
      </c>
      <c r="D96" s="12">
        <v>202.5</v>
      </c>
      <c r="E96" s="10">
        <f t="shared" si="1"/>
        <v>1.3056092843326886E-3</v>
      </c>
      <c r="F96" s="6">
        <v>109.337242</v>
      </c>
      <c r="G96" s="48">
        <v>-2.5401E-2</v>
      </c>
      <c r="H96" s="71"/>
    </row>
    <row r="97" spans="1:9" ht="15.75" customHeight="1" thickBot="1" x14ac:dyDescent="0.3">
      <c r="A97" s="24">
        <v>87</v>
      </c>
      <c r="B97" s="17" t="s">
        <v>87</v>
      </c>
      <c r="C97" s="26">
        <v>15510000</v>
      </c>
      <c r="D97" s="12">
        <v>147.81</v>
      </c>
      <c r="E97" s="10">
        <f t="shared" si="1"/>
        <v>9.5299806576402328E-4</v>
      </c>
      <c r="F97" s="6">
        <v>109.33785399999999</v>
      </c>
      <c r="G97" s="48">
        <v>-2.5874000000000001E-2</v>
      </c>
      <c r="H97" s="71"/>
    </row>
    <row r="98" spans="1:9" ht="15.75" customHeight="1" thickBot="1" x14ac:dyDescent="0.3">
      <c r="A98" s="24">
        <v>88</v>
      </c>
      <c r="B98" s="17" t="s">
        <v>88</v>
      </c>
      <c r="C98" s="26">
        <v>15510000</v>
      </c>
      <c r="D98" s="12">
        <v>50.09</v>
      </c>
      <c r="E98" s="10">
        <f t="shared" si="1"/>
        <v>3.229529335912315E-4</v>
      </c>
      <c r="F98" s="6">
        <v>109.338498</v>
      </c>
      <c r="G98" s="48">
        <v>-2.6724999999999999E-2</v>
      </c>
      <c r="H98" s="71"/>
    </row>
    <row r="99" spans="1:9" ht="15.75" customHeight="1" thickBot="1" x14ac:dyDescent="0.3">
      <c r="A99" s="24">
        <v>89</v>
      </c>
      <c r="B99" s="17" t="s">
        <v>89</v>
      </c>
      <c r="C99" s="26">
        <v>15510000</v>
      </c>
      <c r="D99" s="12">
        <v>50.56</v>
      </c>
      <c r="E99" s="10">
        <f t="shared" si="1"/>
        <v>3.259832366215345E-4</v>
      </c>
      <c r="F99" s="6">
        <v>109.33865400000001</v>
      </c>
      <c r="G99" s="48">
        <v>-2.7288E-2</v>
      </c>
      <c r="H99" s="71"/>
    </row>
    <row r="100" spans="1:9" ht="15.75" customHeight="1" thickBot="1" x14ac:dyDescent="0.3">
      <c r="A100" s="24">
        <v>90</v>
      </c>
      <c r="B100" s="17" t="s">
        <v>90</v>
      </c>
      <c r="C100" s="26">
        <v>15510000</v>
      </c>
      <c r="D100" s="12">
        <v>504.7</v>
      </c>
      <c r="E100" s="10">
        <f t="shared" si="1"/>
        <v>3.2540296582849776E-3</v>
      </c>
      <c r="F100" s="6">
        <v>109.337339</v>
      </c>
      <c r="G100" s="48">
        <v>-2.0997999999999999E-2</v>
      </c>
      <c r="H100" s="71"/>
    </row>
    <row r="101" spans="1:9" ht="15.75" customHeight="1" thickBot="1" x14ac:dyDescent="0.3">
      <c r="A101" s="24">
        <v>91</v>
      </c>
      <c r="B101" s="17" t="s">
        <v>91</v>
      </c>
      <c r="C101" s="26">
        <v>15510000</v>
      </c>
      <c r="D101" s="12">
        <v>744.77</v>
      </c>
      <c r="E101" s="10">
        <f t="shared" si="1"/>
        <v>4.8018697614442291E-3</v>
      </c>
      <c r="F101" s="6">
        <v>109.337636</v>
      </c>
      <c r="G101" s="48">
        <v>-2.1104999999999999E-2</v>
      </c>
      <c r="H101" s="71"/>
    </row>
    <row r="102" spans="1:9" ht="15.75" customHeight="1" thickBot="1" x14ac:dyDescent="0.3">
      <c r="A102" s="24">
        <v>92</v>
      </c>
      <c r="B102" s="17" t="s">
        <v>92</v>
      </c>
      <c r="C102" s="26">
        <v>15510000</v>
      </c>
      <c r="D102" s="12">
        <v>40.18</v>
      </c>
      <c r="E102" s="10">
        <f t="shared" si="1"/>
        <v>2.5905867182462929E-4</v>
      </c>
      <c r="F102" s="6">
        <v>109.327581</v>
      </c>
      <c r="G102" s="48">
        <v>-2.7505000000000002E-2</v>
      </c>
      <c r="H102" s="71"/>
    </row>
    <row r="103" spans="1:9" ht="15.75" customHeight="1" thickBot="1" x14ac:dyDescent="0.3">
      <c r="A103" s="24">
        <v>93</v>
      </c>
      <c r="B103" s="17" t="s">
        <v>93</v>
      </c>
      <c r="C103" s="26">
        <v>15510000</v>
      </c>
      <c r="D103" s="12">
        <v>11.62</v>
      </c>
      <c r="E103" s="10">
        <f t="shared" si="1"/>
        <v>7.4919406834300439E-5</v>
      </c>
      <c r="F103" s="6">
        <v>109.32631499999999</v>
      </c>
      <c r="G103" s="48">
        <v>-3.1581999999999999E-2</v>
      </c>
      <c r="H103" s="71"/>
    </row>
    <row r="104" spans="1:9" ht="15.75" customHeight="1" thickBot="1" x14ac:dyDescent="0.3">
      <c r="A104" s="24">
        <v>94</v>
      </c>
      <c r="B104" s="17" t="s">
        <v>94</v>
      </c>
      <c r="C104" s="26">
        <v>15510000</v>
      </c>
      <c r="D104" s="12">
        <v>208.76</v>
      </c>
      <c r="E104" s="10">
        <f t="shared" si="1"/>
        <v>1.3459703417150225E-3</v>
      </c>
      <c r="F104" s="6">
        <v>109.303223</v>
      </c>
      <c r="G104" s="48">
        <v>-5.5412999999999997E-2</v>
      </c>
      <c r="H104" s="71"/>
    </row>
    <row r="105" spans="1:9" ht="15.75" customHeight="1" thickBot="1" x14ac:dyDescent="0.3">
      <c r="A105" s="24">
        <v>95</v>
      </c>
      <c r="B105" s="17" t="s">
        <v>95</v>
      </c>
      <c r="C105" s="26">
        <v>15510000</v>
      </c>
      <c r="D105" s="9">
        <v>1533.39</v>
      </c>
      <c r="E105" s="10">
        <f t="shared" si="1"/>
        <v>9.886460348162476E-3</v>
      </c>
      <c r="F105" s="6">
        <v>109.305803</v>
      </c>
      <c r="G105" s="48">
        <v>-3.3165E-2</v>
      </c>
      <c r="H105" s="71"/>
    </row>
    <row r="106" spans="1:9" ht="15.75" customHeight="1" thickBot="1" x14ac:dyDescent="0.3">
      <c r="A106" s="24">
        <v>96</v>
      </c>
      <c r="B106" s="13" t="s">
        <v>96</v>
      </c>
      <c r="C106" s="26">
        <v>15510000</v>
      </c>
      <c r="D106" s="12">
        <v>672.68</v>
      </c>
      <c r="E106" s="10">
        <f t="shared" si="1"/>
        <v>4.3370728562217922E-3</v>
      </c>
      <c r="F106" s="6">
        <v>109.341245</v>
      </c>
      <c r="G106" s="48">
        <v>-2.4912E-2</v>
      </c>
      <c r="H106" s="71"/>
    </row>
    <row r="107" spans="1:9" ht="15.75" customHeight="1" thickBot="1" x14ac:dyDescent="0.3">
      <c r="A107" s="24">
        <v>97</v>
      </c>
      <c r="B107" s="13" t="s">
        <v>97</v>
      </c>
      <c r="C107" s="26">
        <v>15510000</v>
      </c>
      <c r="D107" s="12">
        <v>469.86</v>
      </c>
      <c r="E107" s="10">
        <f t="shared" si="1"/>
        <v>3.0294003868471956E-3</v>
      </c>
      <c r="F107" s="6">
        <v>109.341159</v>
      </c>
      <c r="G107" s="48">
        <v>-2.2204000000000002E-2</v>
      </c>
      <c r="H107" s="71"/>
    </row>
    <row r="108" spans="1:9" ht="15.75" customHeight="1" thickBot="1" x14ac:dyDescent="0.3">
      <c r="A108" s="24">
        <v>98</v>
      </c>
      <c r="B108" s="13" t="s">
        <v>98</v>
      </c>
      <c r="C108" s="26">
        <v>15510000</v>
      </c>
      <c r="D108" s="12">
        <v>120.57</v>
      </c>
      <c r="E108" s="10">
        <f t="shared" si="1"/>
        <v>7.7736943907156662E-4</v>
      </c>
      <c r="F108" s="6">
        <v>109.32720399999999</v>
      </c>
      <c r="G108" s="48">
        <v>-1.9179000000000002E-2</v>
      </c>
      <c r="H108" s="71"/>
    </row>
    <row r="109" spans="1:9" ht="15.75" customHeight="1" thickBot="1" x14ac:dyDescent="0.3">
      <c r="A109" s="24">
        <v>99</v>
      </c>
      <c r="B109" s="29" t="s">
        <v>99</v>
      </c>
      <c r="C109" s="26">
        <v>15510000</v>
      </c>
      <c r="D109" s="12">
        <v>27.42</v>
      </c>
      <c r="E109" s="10">
        <f t="shared" si="1"/>
        <v>1.7678916827852998E-4</v>
      </c>
      <c r="F109" s="6">
        <v>109.34233500000001</v>
      </c>
      <c r="G109" s="48">
        <v>-2.6463E-2</v>
      </c>
      <c r="H109" s="71"/>
      <c r="I109">
        <v>-2.0313999999999999E-2</v>
      </c>
    </row>
    <row r="110" spans="1:9" ht="15.75" customHeight="1" thickBot="1" x14ac:dyDescent="0.3">
      <c r="A110" s="24">
        <v>100</v>
      </c>
      <c r="B110" s="17" t="s">
        <v>100</v>
      </c>
      <c r="C110" s="26">
        <v>15510000</v>
      </c>
      <c r="D110" s="12">
        <v>44.06</v>
      </c>
      <c r="E110" s="10">
        <f t="shared" si="1"/>
        <v>2.8407479045776922E-4</v>
      </c>
      <c r="F110" s="6">
        <v>109.332069</v>
      </c>
      <c r="G110" s="48">
        <v>-2.6013999999999999E-2</v>
      </c>
      <c r="H110" s="71"/>
    </row>
    <row r="111" spans="1:9" ht="15.75" customHeight="1" thickBot="1" x14ac:dyDescent="0.3">
      <c r="A111" s="24">
        <v>101</v>
      </c>
      <c r="B111" s="29" t="s">
        <v>101</v>
      </c>
      <c r="C111" s="26">
        <v>15510000</v>
      </c>
      <c r="D111" s="12">
        <v>32.85</v>
      </c>
      <c r="E111" s="10">
        <f t="shared" si="1"/>
        <v>2.1179883945841394E-4</v>
      </c>
      <c r="F111" s="6">
        <v>109.332106</v>
      </c>
      <c r="G111" s="48">
        <v>-3.4112999999999997E-2</v>
      </c>
      <c r="H111" s="71"/>
    </row>
    <row r="112" spans="1:9" ht="15.75" customHeight="1" thickBot="1" x14ac:dyDescent="0.3">
      <c r="A112" s="24">
        <v>102</v>
      </c>
      <c r="B112" s="29" t="s">
        <v>102</v>
      </c>
      <c r="C112" s="26">
        <v>15510000</v>
      </c>
      <c r="D112" s="12">
        <v>36.1</v>
      </c>
      <c r="E112" s="10">
        <f t="shared" si="1"/>
        <v>2.327530625402966E-4</v>
      </c>
      <c r="F112" s="6">
        <v>109.331653</v>
      </c>
      <c r="G112" s="48">
        <v>-2.6218999999999999E-2</v>
      </c>
      <c r="H112" s="71"/>
    </row>
    <row r="113" spans="1:8" ht="15.75" customHeight="1" thickBot="1" x14ac:dyDescent="0.3">
      <c r="A113" s="24">
        <v>103</v>
      </c>
      <c r="B113" s="20" t="s">
        <v>103</v>
      </c>
      <c r="C113" s="26">
        <v>15510000</v>
      </c>
      <c r="D113" s="12">
        <v>95.96</v>
      </c>
      <c r="E113" s="10">
        <f t="shared" si="1"/>
        <v>6.186976144422952E-4</v>
      </c>
      <c r="F113" s="6">
        <v>109.33963900000001</v>
      </c>
      <c r="G113" s="48">
        <v>-2.3269000000000001E-2</v>
      </c>
      <c r="H113" s="71"/>
    </row>
    <row r="114" spans="1:8" ht="15.75" customHeight="1" thickBot="1" x14ac:dyDescent="0.3">
      <c r="A114" s="24">
        <v>104</v>
      </c>
      <c r="B114" s="20" t="s">
        <v>104</v>
      </c>
      <c r="C114" s="26">
        <v>15510000</v>
      </c>
      <c r="D114" s="12">
        <v>95.57</v>
      </c>
      <c r="E114" s="10">
        <f t="shared" si="1"/>
        <v>6.1618310767246932E-4</v>
      </c>
      <c r="F114" s="6">
        <v>109.33734699999999</v>
      </c>
      <c r="G114" s="48">
        <v>-2.4367E-2</v>
      </c>
      <c r="H114" s="71"/>
    </row>
    <row r="115" spans="1:8" ht="15.75" customHeight="1" thickBot="1" x14ac:dyDescent="0.3">
      <c r="A115" s="24">
        <v>105</v>
      </c>
      <c r="B115" s="29" t="s">
        <v>105</v>
      </c>
      <c r="C115" s="26">
        <v>15510000</v>
      </c>
      <c r="D115" s="12">
        <v>558.35</v>
      </c>
      <c r="E115" s="10">
        <f t="shared" si="1"/>
        <v>3.5999355254674402E-3</v>
      </c>
      <c r="F115" s="6">
        <v>109.327416</v>
      </c>
      <c r="G115" s="48">
        <v>-2.9645000000000001E-2</v>
      </c>
      <c r="H115" s="71"/>
    </row>
    <row r="116" spans="1:8" ht="15.75" customHeight="1" thickBot="1" x14ac:dyDescent="0.3">
      <c r="A116" s="24">
        <v>106</v>
      </c>
      <c r="B116" s="29" t="s">
        <v>106</v>
      </c>
      <c r="C116" s="26">
        <v>15510000</v>
      </c>
      <c r="D116" s="30">
        <v>1174.28</v>
      </c>
      <c r="E116" s="10">
        <f t="shared" si="1"/>
        <v>7.5711154094132817E-3</v>
      </c>
      <c r="F116" s="6">
        <v>109.326331</v>
      </c>
      <c r="G116" s="48">
        <v>-4.1009999999999998E-2</v>
      </c>
      <c r="H116" s="71"/>
    </row>
    <row r="117" spans="1:8" ht="15.75" customHeight="1" thickBot="1" x14ac:dyDescent="0.3">
      <c r="A117" s="24">
        <v>107</v>
      </c>
      <c r="B117" s="22" t="s">
        <v>107</v>
      </c>
      <c r="C117" s="26">
        <v>15510000</v>
      </c>
      <c r="D117" s="12">
        <v>204.74</v>
      </c>
      <c r="E117" s="10">
        <f t="shared" si="1"/>
        <v>1.3200515796260477E-3</v>
      </c>
      <c r="F117" s="6">
        <v>109.336731</v>
      </c>
      <c r="G117" s="48">
        <v>-2.1666999999999999E-2</v>
      </c>
      <c r="H117" s="71"/>
    </row>
    <row r="118" spans="1:8" ht="15.75" customHeight="1" thickBot="1" x14ac:dyDescent="0.3">
      <c r="A118" s="24">
        <v>108</v>
      </c>
      <c r="B118" s="22" t="s">
        <v>145</v>
      </c>
      <c r="C118" s="26">
        <v>15510000</v>
      </c>
      <c r="D118" s="12">
        <v>655.89</v>
      </c>
      <c r="E118" s="10">
        <f t="shared" si="1"/>
        <v>4.2288201160541588E-3</v>
      </c>
      <c r="F118" s="6">
        <v>109.331941</v>
      </c>
      <c r="G118" s="48">
        <v>-3.5903999999999998E-2</v>
      </c>
      <c r="H118" s="71"/>
    </row>
    <row r="119" spans="1:8" ht="15.75" customHeight="1" thickBot="1" x14ac:dyDescent="0.3">
      <c r="A119" s="24">
        <v>109</v>
      </c>
      <c r="B119" s="22" t="s">
        <v>68</v>
      </c>
      <c r="C119" s="16">
        <v>14540000</v>
      </c>
      <c r="D119" s="12">
        <v>132.65</v>
      </c>
      <c r="E119" s="10">
        <f t="shared" si="1"/>
        <v>9.1231086657496559E-4</v>
      </c>
      <c r="F119" s="6">
        <v>109.331481</v>
      </c>
      <c r="G119" s="48">
        <v>-3.6462000000000001E-2</v>
      </c>
      <c r="H119" s="71"/>
    </row>
    <row r="120" spans="1:8" ht="15.75" customHeight="1" thickBot="1" x14ac:dyDescent="0.3">
      <c r="A120" s="24">
        <v>110</v>
      </c>
      <c r="B120" s="22" t="s">
        <v>158</v>
      </c>
      <c r="C120" s="16"/>
      <c r="D120" s="12">
        <v>66.72</v>
      </c>
      <c r="E120" s="10"/>
      <c r="F120" s="6"/>
      <c r="G120" s="48"/>
      <c r="H120" s="72"/>
    </row>
    <row r="121" spans="1:8" ht="15.75" customHeight="1" thickBot="1" x14ac:dyDescent="0.3">
      <c r="A121" s="52" t="s">
        <v>108</v>
      </c>
      <c r="B121" s="53"/>
      <c r="C121" s="23">
        <v>16940000</v>
      </c>
      <c r="D121" s="4">
        <f>SUM(D122:D138)</f>
        <v>11848.49</v>
      </c>
      <c r="E121" s="5">
        <f t="shared" si="1"/>
        <v>6.9943860684769779E-2</v>
      </c>
      <c r="F121" s="6"/>
      <c r="G121" s="48"/>
      <c r="H121" s="50"/>
    </row>
    <row r="122" spans="1:8" ht="15.75" customHeight="1" thickBot="1" x14ac:dyDescent="0.3">
      <c r="A122" s="24">
        <v>111</v>
      </c>
      <c r="B122" s="25" t="s">
        <v>109</v>
      </c>
      <c r="C122" s="26">
        <v>16940000</v>
      </c>
      <c r="D122" s="9">
        <v>1003.04</v>
      </c>
      <c r="E122" s="10">
        <f t="shared" si="1"/>
        <v>5.9211334120425028E-3</v>
      </c>
      <c r="F122" s="6">
        <v>109.33109399999999</v>
      </c>
      <c r="G122" s="48">
        <v>-1.8225999999999999E-2</v>
      </c>
      <c r="H122" s="70">
        <f>19/148*100</f>
        <v>12.837837837837837</v>
      </c>
    </row>
    <row r="123" spans="1:8" ht="15.75" customHeight="1" thickBot="1" x14ac:dyDescent="0.3">
      <c r="A123" s="24">
        <v>112</v>
      </c>
      <c r="B123" s="17" t="s">
        <v>110</v>
      </c>
      <c r="C123" s="26">
        <v>16940000</v>
      </c>
      <c r="D123" s="9">
        <v>1005.37</v>
      </c>
      <c r="E123" s="10">
        <f t="shared" si="1"/>
        <v>5.9348878394332935E-3</v>
      </c>
      <c r="F123" s="6">
        <v>109.323196</v>
      </c>
      <c r="G123" s="48">
        <v>-1.9768999999999998E-2</v>
      </c>
      <c r="H123" s="71"/>
    </row>
    <row r="124" spans="1:8" ht="15.75" customHeight="1" thickBot="1" x14ac:dyDescent="0.3">
      <c r="A124" s="24">
        <v>113</v>
      </c>
      <c r="B124" s="17" t="s">
        <v>111</v>
      </c>
      <c r="C124" s="26">
        <v>16940000</v>
      </c>
      <c r="D124" s="12">
        <v>601.19000000000005</v>
      </c>
      <c r="E124" s="10">
        <f t="shared" si="1"/>
        <v>3.5489374262101538E-3</v>
      </c>
      <c r="F124" s="6">
        <v>109.32794800000001</v>
      </c>
      <c r="G124" s="48">
        <v>-1.8904000000000001E-2</v>
      </c>
      <c r="H124" s="71"/>
    </row>
    <row r="125" spans="1:8" ht="15.75" customHeight="1" thickBot="1" x14ac:dyDescent="0.3">
      <c r="A125" s="24">
        <v>114</v>
      </c>
      <c r="B125" s="17" t="s">
        <v>112</v>
      </c>
      <c r="C125" s="26">
        <v>16940000</v>
      </c>
      <c r="D125" s="12">
        <v>135.38</v>
      </c>
      <c r="E125" s="10">
        <f t="shared" si="1"/>
        <v>7.9917355371900828E-4</v>
      </c>
      <c r="F125" s="6">
        <v>109.30891699999999</v>
      </c>
      <c r="G125" s="48">
        <v>-1.7937999999999999E-2</v>
      </c>
      <c r="H125" s="71"/>
    </row>
    <row r="126" spans="1:8" ht="15.75" customHeight="1" thickBot="1" x14ac:dyDescent="0.3">
      <c r="A126" s="24">
        <v>115</v>
      </c>
      <c r="B126" s="17" t="s">
        <v>113</v>
      </c>
      <c r="C126" s="26">
        <v>16940000</v>
      </c>
      <c r="D126" s="12">
        <v>37.1</v>
      </c>
      <c r="E126" s="10">
        <f t="shared" si="1"/>
        <v>2.1900826446280992E-4</v>
      </c>
      <c r="F126" s="6">
        <v>109.311796</v>
      </c>
      <c r="G126" s="48">
        <v>-7.9340000000000001E-3</v>
      </c>
      <c r="H126" s="71"/>
    </row>
    <row r="127" spans="1:8" ht="15.75" customHeight="1" thickBot="1" x14ac:dyDescent="0.3">
      <c r="A127" s="24">
        <v>116</v>
      </c>
      <c r="B127" s="17" t="s">
        <v>114</v>
      </c>
      <c r="C127" s="26">
        <v>16940000</v>
      </c>
      <c r="D127" s="12">
        <v>242.53</v>
      </c>
      <c r="E127" s="10">
        <f t="shared" si="1"/>
        <v>1.4317001180637545E-3</v>
      </c>
      <c r="F127" s="6">
        <v>109.303557</v>
      </c>
      <c r="G127" s="48">
        <v>-6.6870000000000002E-3</v>
      </c>
      <c r="H127" s="71"/>
    </row>
    <row r="128" spans="1:8" ht="15.75" customHeight="1" thickBot="1" x14ac:dyDescent="0.3">
      <c r="A128" s="24">
        <v>117</v>
      </c>
      <c r="B128" s="17" t="s">
        <v>115</v>
      </c>
      <c r="C128" s="26">
        <v>16940000</v>
      </c>
      <c r="D128" s="9">
        <v>1926.13</v>
      </c>
      <c r="E128" s="10">
        <f t="shared" si="1"/>
        <v>1.1370306965761513E-2</v>
      </c>
      <c r="F128" s="6">
        <v>109.301705</v>
      </c>
      <c r="G128" s="48">
        <v>-7.9690000000000004E-3</v>
      </c>
      <c r="H128" s="71"/>
    </row>
    <row r="129" spans="1:8" ht="15.75" customHeight="1" thickBot="1" x14ac:dyDescent="0.3">
      <c r="A129" s="24">
        <v>118</v>
      </c>
      <c r="B129" s="13" t="s">
        <v>116</v>
      </c>
      <c r="C129" s="26">
        <v>16940000</v>
      </c>
      <c r="D129" s="9">
        <v>1656.8</v>
      </c>
      <c r="E129" s="10">
        <f t="shared" si="1"/>
        <v>9.7804014167650541E-3</v>
      </c>
      <c r="F129" s="6">
        <v>109.302848</v>
      </c>
      <c r="G129" s="48">
        <v>-2.4822E-2</v>
      </c>
      <c r="H129" s="71"/>
    </row>
    <row r="130" spans="1:8" ht="15.75" customHeight="1" thickBot="1" x14ac:dyDescent="0.3">
      <c r="A130" s="24">
        <v>119</v>
      </c>
      <c r="B130" s="47" t="s">
        <v>159</v>
      </c>
      <c r="C130" s="26">
        <v>16940000</v>
      </c>
      <c r="D130" s="12">
        <v>65.989999999999995</v>
      </c>
      <c r="E130" s="10">
        <f t="shared" si="1"/>
        <v>3.895513577331759E-4</v>
      </c>
      <c r="F130" s="6">
        <v>109.30891099999999</v>
      </c>
      <c r="G130" s="48">
        <v>-6.9129999999999999E-3</v>
      </c>
      <c r="H130" s="71"/>
    </row>
    <row r="131" spans="1:8" ht="15.75" customHeight="1" thickBot="1" x14ac:dyDescent="0.3">
      <c r="A131" s="24">
        <v>120</v>
      </c>
      <c r="B131" s="13" t="s">
        <v>117</v>
      </c>
      <c r="C131" s="26">
        <v>16940000</v>
      </c>
      <c r="D131" s="12">
        <v>545.32000000000005</v>
      </c>
      <c r="E131" s="10">
        <f t="shared" si="1"/>
        <v>3.2191263282172373E-3</v>
      </c>
      <c r="F131" s="6">
        <v>109.306055</v>
      </c>
      <c r="G131" s="48">
        <v>-1.8092E-2</v>
      </c>
      <c r="H131" s="71"/>
    </row>
    <row r="132" spans="1:8" ht="15.75" customHeight="1" thickBot="1" x14ac:dyDescent="0.3">
      <c r="A132" s="24">
        <v>121</v>
      </c>
      <c r="B132" s="13" t="s">
        <v>118</v>
      </c>
      <c r="C132" s="26">
        <v>16940000</v>
      </c>
      <c r="D132" s="12">
        <v>53.93</v>
      </c>
      <c r="E132" s="10">
        <f t="shared" si="1"/>
        <v>3.1835891381345929E-4</v>
      </c>
      <c r="F132" s="6">
        <v>109.30964400000001</v>
      </c>
      <c r="G132" s="48">
        <v>-1.7464E-2</v>
      </c>
      <c r="H132" s="71"/>
    </row>
    <row r="133" spans="1:8" ht="15.75" customHeight="1" thickBot="1" x14ac:dyDescent="0.3">
      <c r="A133" s="24">
        <v>122</v>
      </c>
      <c r="B133" s="13" t="s">
        <v>119</v>
      </c>
      <c r="C133" s="26">
        <v>16940000</v>
      </c>
      <c r="D133" s="12">
        <v>88.79</v>
      </c>
      <c r="E133" s="10">
        <f t="shared" si="1"/>
        <v>5.2414403778040146E-4</v>
      </c>
      <c r="F133" s="6">
        <v>109.296864</v>
      </c>
      <c r="G133" s="48">
        <v>-8.1359999999999991E-3</v>
      </c>
      <c r="H133" s="71"/>
    </row>
    <row r="134" spans="1:8" ht="15.75" customHeight="1" thickBot="1" x14ac:dyDescent="0.3">
      <c r="A134" s="24">
        <v>123</v>
      </c>
      <c r="B134" s="39" t="s">
        <v>120</v>
      </c>
      <c r="C134" s="26">
        <v>16940000</v>
      </c>
      <c r="D134" s="12">
        <v>102.67</v>
      </c>
      <c r="E134" s="10">
        <f t="shared" si="1"/>
        <v>6.0608028335301059E-4</v>
      </c>
      <c r="F134" s="6">
        <v>109.308395</v>
      </c>
      <c r="G134" s="48">
        <v>-2.3706999999999999E-2</v>
      </c>
      <c r="H134" s="71"/>
    </row>
    <row r="135" spans="1:8" ht="15.75" customHeight="1" thickBot="1" x14ac:dyDescent="0.3">
      <c r="A135" s="24">
        <v>124</v>
      </c>
      <c r="B135" s="31" t="s">
        <v>121</v>
      </c>
      <c r="C135" s="26">
        <v>16940000</v>
      </c>
      <c r="D135" s="12">
        <v>91.98</v>
      </c>
      <c r="E135" s="10">
        <f t="shared" si="1"/>
        <v>5.4297520661157031E-4</v>
      </c>
      <c r="F135" s="6">
        <v>109.312606</v>
      </c>
      <c r="G135" s="48">
        <v>-7.7489999999999998E-3</v>
      </c>
      <c r="H135" s="71"/>
    </row>
    <row r="136" spans="1:8" ht="15.75" customHeight="1" thickBot="1" x14ac:dyDescent="0.3">
      <c r="A136" s="24">
        <v>125</v>
      </c>
      <c r="B136" s="31" t="s">
        <v>122</v>
      </c>
      <c r="C136" s="26">
        <v>16940000</v>
      </c>
      <c r="D136" s="43">
        <v>376.62</v>
      </c>
      <c r="E136" s="10">
        <f t="shared" si="1"/>
        <v>2.2232585596221959E-3</v>
      </c>
      <c r="F136" s="32">
        <v>109.321061</v>
      </c>
      <c r="G136" s="49">
        <v>-2.0313999999999999E-2</v>
      </c>
      <c r="H136" s="71"/>
    </row>
    <row r="137" spans="1:8" ht="15.75" customHeight="1" thickBot="1" x14ac:dyDescent="0.3">
      <c r="A137" s="24">
        <v>126</v>
      </c>
      <c r="B137" s="20" t="s">
        <v>123</v>
      </c>
      <c r="C137" s="26">
        <v>16940000</v>
      </c>
      <c r="D137" s="43">
        <v>1053</v>
      </c>
      <c r="E137" s="10">
        <f t="shared" si="1"/>
        <v>6.2160566706021252E-3</v>
      </c>
      <c r="F137" s="6">
        <v>109.317657</v>
      </c>
      <c r="G137" s="48">
        <v>-1.3374E-2</v>
      </c>
      <c r="H137" s="71"/>
    </row>
    <row r="138" spans="1:8" ht="15.75" customHeight="1" thickBot="1" x14ac:dyDescent="0.3">
      <c r="A138" s="24">
        <v>127</v>
      </c>
      <c r="B138" s="21" t="s">
        <v>124</v>
      </c>
      <c r="C138" s="26">
        <v>16940000</v>
      </c>
      <c r="D138" s="9">
        <v>2862.65</v>
      </c>
      <c r="E138" s="10">
        <f t="shared" si="1"/>
        <v>1.6898760330578515E-2</v>
      </c>
      <c r="F138" s="6">
        <v>109.29431200000001</v>
      </c>
      <c r="G138" s="48">
        <v>-8.3219999999999995E-3</v>
      </c>
      <c r="H138" s="71"/>
    </row>
    <row r="139" spans="1:8" ht="15.75" customHeight="1" thickBot="1" x14ac:dyDescent="0.3">
      <c r="A139" s="24">
        <v>128</v>
      </c>
      <c r="B139" s="19" t="s">
        <v>150</v>
      </c>
      <c r="C139" s="26"/>
      <c r="D139" s="9">
        <v>191.97</v>
      </c>
      <c r="E139" s="10"/>
      <c r="F139" s="6"/>
      <c r="G139" s="48"/>
      <c r="H139" s="71"/>
    </row>
    <row r="140" spans="1:8" ht="15.75" customHeight="1" thickBot="1" x14ac:dyDescent="0.3">
      <c r="A140" s="24">
        <v>129</v>
      </c>
      <c r="B140" s="19" t="s">
        <v>151</v>
      </c>
      <c r="C140" s="26"/>
      <c r="D140" s="9">
        <v>391.86</v>
      </c>
      <c r="E140" s="10"/>
      <c r="F140" s="6"/>
      <c r="G140" s="48"/>
      <c r="H140" s="72"/>
    </row>
    <row r="141" spans="1:8" ht="15.75" customHeight="1" thickBot="1" x14ac:dyDescent="0.3">
      <c r="A141" s="52" t="s">
        <v>125</v>
      </c>
      <c r="B141" s="53"/>
      <c r="C141" s="23">
        <v>8780000</v>
      </c>
      <c r="D141" s="33">
        <f>SUM(D142:D149)</f>
        <v>3136.6000000000004</v>
      </c>
      <c r="E141" s="5">
        <f t="shared" si="1"/>
        <v>3.5724373576309802E-2</v>
      </c>
      <c r="F141" s="6"/>
      <c r="G141" s="48"/>
      <c r="H141" s="50"/>
    </row>
    <row r="142" spans="1:8" ht="15.75" customHeight="1" thickBot="1" x14ac:dyDescent="0.3">
      <c r="A142" s="34">
        <v>130</v>
      </c>
      <c r="B142" s="19" t="s">
        <v>126</v>
      </c>
      <c r="C142" s="26">
        <v>8780000</v>
      </c>
      <c r="D142" s="12">
        <v>30.08</v>
      </c>
      <c r="E142" s="10">
        <f t="shared" si="1"/>
        <v>3.4259681093394074E-4</v>
      </c>
      <c r="F142" s="6">
        <v>109.37066900000001</v>
      </c>
      <c r="G142" s="48">
        <v>-3.0505999999999998E-2</v>
      </c>
      <c r="H142" s="70">
        <f>11/148*100</f>
        <v>7.4324324324324325</v>
      </c>
    </row>
    <row r="143" spans="1:8" ht="15.75" customHeight="1" thickBot="1" x14ac:dyDescent="0.3">
      <c r="A143" s="34">
        <v>131</v>
      </c>
      <c r="B143" s="19" t="s">
        <v>127</v>
      </c>
      <c r="C143" s="26">
        <v>8780000</v>
      </c>
      <c r="D143" s="12">
        <v>217.82</v>
      </c>
      <c r="E143" s="10">
        <f t="shared" si="1"/>
        <v>2.4808656036446469E-3</v>
      </c>
      <c r="F143" s="6">
        <v>109.371702</v>
      </c>
      <c r="G143" s="48">
        <v>-2.9756000000000001E-2</v>
      </c>
      <c r="H143" s="71"/>
    </row>
    <row r="144" spans="1:8" ht="15.75" customHeight="1" thickBot="1" x14ac:dyDescent="0.3">
      <c r="A144" s="34">
        <v>132</v>
      </c>
      <c r="B144" s="19" t="s">
        <v>128</v>
      </c>
      <c r="C144" s="26">
        <v>8780000</v>
      </c>
      <c r="D144" s="12">
        <v>223.87</v>
      </c>
      <c r="E144" s="10">
        <f t="shared" si="1"/>
        <v>2.5497722095671983E-3</v>
      </c>
      <c r="F144" s="6">
        <v>109.355035</v>
      </c>
      <c r="G144" s="48">
        <v>-3.5471000000000003E-2</v>
      </c>
      <c r="H144" s="71"/>
    </row>
    <row r="145" spans="1:8" ht="15.75" customHeight="1" thickBot="1" x14ac:dyDescent="0.3">
      <c r="A145" s="34">
        <v>133</v>
      </c>
      <c r="B145" s="19" t="s">
        <v>129</v>
      </c>
      <c r="C145" s="26">
        <v>8780000</v>
      </c>
      <c r="D145" s="12">
        <v>374.05</v>
      </c>
      <c r="E145" s="10">
        <f t="shared" si="1"/>
        <v>4.2602505694760819E-3</v>
      </c>
      <c r="F145" s="6">
        <v>109.370301</v>
      </c>
      <c r="G145" s="48">
        <v>-2.7439000000000002E-2</v>
      </c>
      <c r="H145" s="71"/>
    </row>
    <row r="146" spans="1:8" ht="15.75" customHeight="1" thickBot="1" x14ac:dyDescent="0.3">
      <c r="A146" s="34">
        <v>134</v>
      </c>
      <c r="B146" s="35" t="s">
        <v>130</v>
      </c>
      <c r="C146" s="26">
        <v>8780000</v>
      </c>
      <c r="D146" s="12">
        <v>979.75</v>
      </c>
      <c r="E146" s="10">
        <f t="shared" si="1"/>
        <v>1.1158883826879271E-2</v>
      </c>
      <c r="F146" s="6">
        <v>109.366558</v>
      </c>
      <c r="G146" s="48">
        <v>-3.3994999999999997E-2</v>
      </c>
      <c r="H146" s="71"/>
    </row>
    <row r="147" spans="1:8" ht="15.75" customHeight="1" thickBot="1" x14ac:dyDescent="0.3">
      <c r="A147" s="34">
        <v>135</v>
      </c>
      <c r="B147" s="35" t="s">
        <v>131</v>
      </c>
      <c r="C147" s="26">
        <v>8780000</v>
      </c>
      <c r="D147" s="12">
        <v>26.15</v>
      </c>
      <c r="E147" s="10">
        <f t="shared" si="1"/>
        <v>2.9783599088838267E-4</v>
      </c>
      <c r="F147" s="6">
        <v>109.35313499999999</v>
      </c>
      <c r="G147" s="48">
        <v>-2.5356E-2</v>
      </c>
      <c r="H147" s="71"/>
    </row>
    <row r="148" spans="1:8" ht="15.75" customHeight="1" thickBot="1" x14ac:dyDescent="0.3">
      <c r="A148" s="34">
        <v>136</v>
      </c>
      <c r="B148" s="19" t="s">
        <v>132</v>
      </c>
      <c r="C148" s="26">
        <v>8780000</v>
      </c>
      <c r="D148" s="9">
        <v>1054.25</v>
      </c>
      <c r="E148" s="10">
        <f t="shared" si="1"/>
        <v>1.200740318906606E-2</v>
      </c>
      <c r="F148" s="6">
        <v>109.362787</v>
      </c>
      <c r="G148" s="48">
        <v>-2.2612E-2</v>
      </c>
      <c r="H148" s="71"/>
    </row>
    <row r="149" spans="1:8" ht="15.75" customHeight="1" thickBot="1" x14ac:dyDescent="0.3">
      <c r="A149" s="34">
        <v>137</v>
      </c>
      <c r="B149" s="19" t="s">
        <v>133</v>
      </c>
      <c r="C149" s="26">
        <v>8780000</v>
      </c>
      <c r="D149" s="12">
        <v>230.63</v>
      </c>
      <c r="E149" s="10">
        <f t="shared" ref="E149:E161" si="2">D149/C149*100</f>
        <v>2.6267653758542142E-3</v>
      </c>
      <c r="F149" s="6">
        <v>109.35446399999999</v>
      </c>
      <c r="G149" s="48">
        <v>-3.5694999999999998E-2</v>
      </c>
      <c r="H149" s="71"/>
    </row>
    <row r="150" spans="1:8" ht="15.75" customHeight="1" thickBot="1" x14ac:dyDescent="0.3">
      <c r="A150" s="34">
        <v>138</v>
      </c>
      <c r="B150" s="19" t="s">
        <v>153</v>
      </c>
      <c r="C150" s="26">
        <v>8780000</v>
      </c>
      <c r="D150" s="12">
        <v>643.62</v>
      </c>
      <c r="E150" s="10"/>
      <c r="F150" s="6"/>
      <c r="G150" s="48"/>
      <c r="H150" s="71"/>
    </row>
    <row r="151" spans="1:8" ht="15.75" customHeight="1" thickBot="1" x14ac:dyDescent="0.3">
      <c r="A151" s="34">
        <v>139</v>
      </c>
      <c r="B151" s="19" t="s">
        <v>154</v>
      </c>
      <c r="C151" s="26">
        <v>8780000</v>
      </c>
      <c r="D151" s="12">
        <v>387.9</v>
      </c>
      <c r="E151" s="10"/>
      <c r="F151" s="6"/>
      <c r="G151" s="48"/>
      <c r="H151" s="71"/>
    </row>
    <row r="152" spans="1:8" ht="15.75" customHeight="1" thickBot="1" x14ac:dyDescent="0.3">
      <c r="A152" s="34">
        <v>140</v>
      </c>
      <c r="B152" s="19" t="s">
        <v>155</v>
      </c>
      <c r="C152" s="26">
        <v>8780000</v>
      </c>
      <c r="D152" s="12">
        <v>773.25</v>
      </c>
      <c r="E152" s="10"/>
      <c r="F152" s="6"/>
      <c r="G152" s="48"/>
      <c r="H152" s="72"/>
    </row>
    <row r="153" spans="1:8" ht="15.75" customHeight="1" thickBot="1" x14ac:dyDescent="0.3">
      <c r="A153" s="52" t="s">
        <v>134</v>
      </c>
      <c r="B153" s="53"/>
      <c r="C153" s="23">
        <v>37220000</v>
      </c>
      <c r="D153" s="33">
        <f>SUM(D154:D161)</f>
        <v>3338.02</v>
      </c>
      <c r="E153" s="5">
        <f t="shared" si="2"/>
        <v>8.9683503492745831E-3</v>
      </c>
      <c r="F153" s="6"/>
      <c r="G153" s="48"/>
      <c r="H153" s="50"/>
    </row>
    <row r="154" spans="1:8" ht="15.75" customHeight="1" thickBot="1" x14ac:dyDescent="0.3">
      <c r="A154" s="36">
        <v>141</v>
      </c>
      <c r="B154" s="35" t="s">
        <v>135</v>
      </c>
      <c r="C154" s="26">
        <v>37220000</v>
      </c>
      <c r="D154" s="12">
        <v>73.09</v>
      </c>
      <c r="E154" s="10">
        <f t="shared" si="2"/>
        <v>1.963729177861365E-4</v>
      </c>
      <c r="F154" s="6">
        <v>109.291579</v>
      </c>
      <c r="G154" s="48">
        <v>1.1665E-2</v>
      </c>
      <c r="H154" s="70">
        <f>8/148*100</f>
        <v>5.4054054054054053</v>
      </c>
    </row>
    <row r="155" spans="1:8" ht="15.75" customHeight="1" thickBot="1" x14ac:dyDescent="0.3">
      <c r="A155" s="36">
        <v>142</v>
      </c>
      <c r="B155" s="20" t="s">
        <v>136</v>
      </c>
      <c r="C155" s="26">
        <v>37220000</v>
      </c>
      <c r="D155" s="12">
        <v>64.16</v>
      </c>
      <c r="E155" s="10">
        <f t="shared" si="2"/>
        <v>1.7238044062332079E-4</v>
      </c>
      <c r="F155" s="6">
        <v>109.292689</v>
      </c>
      <c r="G155" s="48">
        <v>1.1287999999999999E-2</v>
      </c>
      <c r="H155" s="71"/>
    </row>
    <row r="156" spans="1:8" ht="15.75" customHeight="1" thickBot="1" x14ac:dyDescent="0.3">
      <c r="A156" s="36">
        <v>143</v>
      </c>
      <c r="B156" s="20" t="s">
        <v>137</v>
      </c>
      <c r="C156" s="26">
        <v>37220000</v>
      </c>
      <c r="D156" s="12">
        <v>214.9</v>
      </c>
      <c r="E156" s="10">
        <f t="shared" si="2"/>
        <v>5.7737775389575497E-4</v>
      </c>
      <c r="F156" s="6">
        <v>109.322397</v>
      </c>
      <c r="G156" s="48">
        <v>8.1099999999999998E-4</v>
      </c>
      <c r="H156" s="71"/>
    </row>
    <row r="157" spans="1:8" ht="15.75" customHeight="1" thickBot="1" x14ac:dyDescent="0.3">
      <c r="A157" s="36">
        <v>144</v>
      </c>
      <c r="B157" s="20" t="s">
        <v>138</v>
      </c>
      <c r="C157" s="26">
        <v>37220000</v>
      </c>
      <c r="D157" s="12">
        <v>47.8</v>
      </c>
      <c r="E157" s="10">
        <f t="shared" si="2"/>
        <v>1.2842557764642664E-4</v>
      </c>
      <c r="F157" s="6">
        <v>109.347503</v>
      </c>
      <c r="G157" s="48">
        <v>-1.8216E-2</v>
      </c>
      <c r="H157" s="71"/>
    </row>
    <row r="158" spans="1:8" ht="15.75" customHeight="1" thickBot="1" x14ac:dyDescent="0.3">
      <c r="A158" s="36">
        <v>145</v>
      </c>
      <c r="B158" s="21" t="s">
        <v>139</v>
      </c>
      <c r="C158" s="26">
        <v>37220000</v>
      </c>
      <c r="D158" s="12">
        <v>84.39</v>
      </c>
      <c r="E158" s="10">
        <f t="shared" si="2"/>
        <v>2.2673293927995701E-4</v>
      </c>
      <c r="F158" s="6">
        <v>109.366174</v>
      </c>
      <c r="G158" s="48">
        <v>8.1700000000000002E-4</v>
      </c>
      <c r="H158" s="71"/>
    </row>
    <row r="159" spans="1:8" ht="15.75" customHeight="1" thickBot="1" x14ac:dyDescent="0.3">
      <c r="A159" s="36">
        <v>146</v>
      </c>
      <c r="B159" s="21" t="s">
        <v>140</v>
      </c>
      <c r="C159" s="26">
        <v>37220000</v>
      </c>
      <c r="D159" s="12">
        <v>465.27</v>
      </c>
      <c r="E159" s="10">
        <f t="shared" si="2"/>
        <v>1.2500537345513166E-3</v>
      </c>
      <c r="F159" s="6">
        <v>109.337115</v>
      </c>
      <c r="G159" s="48">
        <v>-1.1606E-2</v>
      </c>
      <c r="H159" s="71"/>
    </row>
    <row r="160" spans="1:8" ht="15.75" customHeight="1" thickBot="1" x14ac:dyDescent="0.3">
      <c r="A160" s="36">
        <v>147</v>
      </c>
      <c r="B160" s="21" t="s">
        <v>141</v>
      </c>
      <c r="C160" s="26">
        <v>37220000</v>
      </c>
      <c r="D160" s="12">
        <v>235.62</v>
      </c>
      <c r="E160" s="10">
        <f t="shared" si="2"/>
        <v>6.3304674905964532E-4</v>
      </c>
      <c r="F160" s="6">
        <v>109.300791</v>
      </c>
      <c r="G160" s="48">
        <v>5.7889999999999999E-3</v>
      </c>
      <c r="H160" s="71"/>
    </row>
    <row r="161" spans="1:8" ht="15.75" customHeight="1" thickBot="1" x14ac:dyDescent="0.3">
      <c r="A161" s="36">
        <v>148</v>
      </c>
      <c r="B161" s="19" t="s">
        <v>142</v>
      </c>
      <c r="C161" s="26">
        <v>37220000</v>
      </c>
      <c r="D161" s="9">
        <v>2152.79</v>
      </c>
      <c r="E161" s="10">
        <f t="shared" si="2"/>
        <v>5.7839602364320253E-3</v>
      </c>
      <c r="F161" s="6">
        <v>109.36313800000001</v>
      </c>
      <c r="G161" s="48">
        <v>-1.7434000000000002E-2</v>
      </c>
      <c r="H161" s="72"/>
    </row>
    <row r="162" spans="1:8" ht="15.75" customHeight="1" thickBot="1" x14ac:dyDescent="0.3">
      <c r="A162" s="52" t="s">
        <v>143</v>
      </c>
      <c r="B162" s="53"/>
      <c r="C162" s="23">
        <f>SUM(C7+C41+C79+C121+C141+C153)</f>
        <v>107820000</v>
      </c>
      <c r="D162" s="4">
        <f>SUM(D7+D41+D79+D121+D141+D153)</f>
        <v>157518.27999999997</v>
      </c>
      <c r="E162" s="37">
        <f>SUM(E7+E41+E79+E121+E141+E153)</f>
        <v>1.0485029641892021</v>
      </c>
      <c r="F162" s="6"/>
      <c r="G162" s="48"/>
      <c r="H162" s="50"/>
    </row>
  </sheetData>
  <mergeCells count="24">
    <mergeCell ref="H142:H152"/>
    <mergeCell ref="H154:H161"/>
    <mergeCell ref="H5:H6"/>
    <mergeCell ref="H8:H40"/>
    <mergeCell ref="H80:H120"/>
    <mergeCell ref="H42:H77"/>
    <mergeCell ref="H122:H140"/>
    <mergeCell ref="A41:B41"/>
    <mergeCell ref="A1:C1"/>
    <mergeCell ref="A2:C2"/>
    <mergeCell ref="A3:C3"/>
    <mergeCell ref="A5:A6"/>
    <mergeCell ref="B5:B6"/>
    <mergeCell ref="C5:C6"/>
    <mergeCell ref="D5:D6"/>
    <mergeCell ref="E5:E6"/>
    <mergeCell ref="F5:F6"/>
    <mergeCell ref="G5:G6"/>
    <mergeCell ref="A7:B7"/>
    <mergeCell ref="A79:B79"/>
    <mergeCell ref="A121:B121"/>
    <mergeCell ref="A141:B141"/>
    <mergeCell ref="A153:B153"/>
    <mergeCell ref="A162:B162"/>
  </mergeCells>
  <pageMargins left="0.6692913385826772" right="0.51181102362204722" top="0.74803149606299213" bottom="0.74803149606299213" header="0.31496062992125984" footer="0.31496062992125984"/>
  <pageSetup paperSize="5" scale="9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User-3rd</dc:creator>
  <cp:lastModifiedBy>ASUS</cp:lastModifiedBy>
  <cp:lastPrinted>2021-10-15T07:17:33Z</cp:lastPrinted>
  <dcterms:created xsi:type="dcterms:W3CDTF">2021-07-13T03:40:25Z</dcterms:created>
  <dcterms:modified xsi:type="dcterms:W3CDTF">2022-03-07T04:01:45Z</dcterms:modified>
</cp:coreProperties>
</file>